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sfonz.sharepoint.com/sites/Governance/Shared Documents/SLTAdmin/CE Expenses/Internet disclosure July 2021/"/>
    </mc:Choice>
  </mc:AlternateContent>
  <xr:revisionPtr revIDLastSave="18" documentId="8_{EE41900B-DB87-49C6-9ED4-B279B24E7BEF}" xr6:coauthVersionLast="45" xr6:coauthVersionMax="45" xr10:uidLastSave="{644390D3-AE52-40F5-9E30-5534AA12ABDE}"/>
  <bookViews>
    <workbookView xWindow="-120" yWindow="-120" windowWidth="29040" windowHeight="15840" activeTab="2" xr2:uid="{1DE1B8F9-DE5D-4F85-9E8D-16986E706C77}"/>
  </bookViews>
  <sheets>
    <sheet name="Guidance for agencies" sheetId="6" r:id="rId1"/>
    <sheet name="Summary and sign-off" sheetId="1" r:id="rId2"/>
    <sheet name="Travel" sheetId="2" r:id="rId3"/>
    <sheet name="Hospitality" sheetId="3" r:id="rId4"/>
    <sheet name="All other expenses" sheetId="4" r:id="rId5"/>
    <sheet name="Gifts and benefits" sheetId="5" r:id="rId6"/>
  </sheets>
  <definedNames>
    <definedName name="_xlnm.Print_Area" localSheetId="4">'All other expenses'!$A$1:$E$23</definedName>
    <definedName name="_xlnm.Print_Area" localSheetId="5">'Gifts and benefits'!$A$1:$F$26</definedName>
    <definedName name="_xlnm.Print_Area" localSheetId="0">'Guidance for agencies'!$A$1:$A$58</definedName>
    <definedName name="_xlnm.Print_Area" localSheetId="3">Hospitality!$A$1:$E$25</definedName>
    <definedName name="_xlnm.Print_Area" localSheetId="1">'Summary and sign-off'!$A$1:$F$23</definedName>
    <definedName name="_xlnm.Print_Area" localSheetId="2">Travel!$A$1:$E$105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5" l="1"/>
  <c r="C16" i="5"/>
  <c r="F12" i="1" s="1"/>
  <c r="D15" i="5"/>
  <c r="B5" i="5"/>
  <c r="B4" i="5"/>
  <c r="B3" i="5"/>
  <c r="B2" i="5"/>
  <c r="C17" i="4"/>
  <c r="B5" i="4"/>
  <c r="B4" i="4"/>
  <c r="B3" i="4"/>
  <c r="B2" i="4"/>
  <c r="C18" i="3"/>
  <c r="B18" i="3"/>
  <c r="B5" i="3"/>
  <c r="B4" i="3"/>
  <c r="B3" i="3"/>
  <c r="B2" i="3"/>
  <c r="C94" i="2"/>
  <c r="B94" i="2"/>
  <c r="B17" i="1" s="1"/>
  <c r="B5" i="2"/>
  <c r="B4" i="2"/>
  <c r="B3" i="2"/>
  <c r="B2" i="2"/>
  <c r="E60" i="1"/>
  <c r="C60" i="1"/>
  <c r="B60" i="1"/>
  <c r="D59" i="1"/>
  <c r="D58" i="1"/>
  <c r="B58" i="1"/>
  <c r="F58" i="1" s="1"/>
  <c r="D18" i="3" s="1"/>
  <c r="D57" i="1"/>
  <c r="B57" i="1"/>
  <c r="D56" i="1"/>
  <c r="D55" i="1"/>
  <c r="C13" i="1"/>
  <c r="C12" i="1"/>
  <c r="B12" i="1"/>
  <c r="C11" i="1"/>
  <c r="C17" i="1" s="1"/>
  <c r="B6" i="1"/>
  <c r="C15" i="5" l="1"/>
  <c r="F11" i="1" s="1"/>
  <c r="F13" i="1"/>
  <c r="F60" i="1"/>
  <c r="E15" i="5" s="1"/>
  <c r="F57" i="1"/>
  <c r="D94" i="2" s="1"/>
  <c r="C17" i="2"/>
  <c r="B55" i="1"/>
  <c r="F55" i="1" s="1"/>
  <c r="D17" i="2" s="1"/>
  <c r="B17" i="2"/>
  <c r="B15" i="1" s="1"/>
  <c r="C85" i="2"/>
  <c r="B56" i="1"/>
  <c r="F56" i="1" s="1"/>
  <c r="D85" i="2" s="1"/>
  <c r="C15" i="1"/>
  <c r="B85" i="2"/>
  <c r="B16" i="1" s="1"/>
  <c r="B59" i="1"/>
  <c r="F59" i="1" s="1"/>
  <c r="D17" i="4" s="1"/>
  <c r="C16" i="1"/>
  <c r="B17" i="4"/>
  <c r="B13" i="1" s="1"/>
  <c r="B11" i="1" l="1"/>
  <c r="B9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2B362B40-E40C-45E1-B72D-58801676EC55}">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9253030E-9DF4-4AA5-A345-8B3445865F1B}">
      <text>
        <r>
          <rPr>
            <sz val="9"/>
            <color indexed="81"/>
            <rFont val="Tahoma"/>
            <family val="2"/>
          </rPr>
          <t xml:space="preserve">
Insert additional rows as needed:
- 'right click' on a row number (left of screen)
- select 'Insert' (this will insert a row above it)
</t>
        </r>
      </text>
    </comment>
    <comment ref="A20" authorId="0" shapeId="0" xr:uid="{358F2A5A-B12C-4645-94F1-7E0219C07739}">
      <text>
        <r>
          <rPr>
            <sz val="9"/>
            <color indexed="81"/>
            <rFont val="Tahoma"/>
            <family val="2"/>
          </rPr>
          <t xml:space="preserve">
Insert additional rows as needed:
- 'right click' on a row number (left of screen)
- select 'Insert' (this will insert a row above it)
</t>
        </r>
      </text>
    </comment>
    <comment ref="A88" authorId="0" shapeId="0" xr:uid="{8DD80023-0EE9-4129-B7B4-5E471EF436E3}">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DAFED72-4D63-48B7-9C3D-061C081570EB}">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8EC22836-CAE1-470E-B480-0A4111AAEDA8}">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F2F2DC8B-806F-4E06-9C97-B051C3A8821D}">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<sst xmlns="http://schemas.openxmlformats.org/spreadsheetml/2006/main" count="436" uniqueCount="225">
  <si>
    <t>Chief Executive Expenses, Gifts and Benefits Disclosure - summary &amp; sign-off*</t>
  </si>
  <si>
    <t xml:space="preserve">Organisation Name </t>
  </si>
  <si>
    <t>Serious Fraud Office</t>
  </si>
  <si>
    <t>Chief Executive**</t>
  </si>
  <si>
    <t>Julie Read</t>
  </si>
  <si>
    <t>Disclosure period start***</t>
  </si>
  <si>
    <t>Disclosure period end***</t>
  </si>
  <si>
    <t>Agency totals check</t>
  </si>
  <si>
    <t>Chief Executive approval****</t>
  </si>
  <si>
    <t>This disclosure has been approved by the Chief Executive</t>
  </si>
  <si>
    <t>Other sign-off****</t>
  </si>
  <si>
    <t>General Counsel</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</si>
  <si>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</si>
  <si>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</si>
  <si>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</si>
  <si>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</si>
  <si>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</si>
  <si>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</si>
  <si>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</si>
  <si>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</si>
  <si>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</si>
  <si>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</si>
  <si>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</si>
  <si>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</si>
  <si>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</si>
  <si>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</si>
  <si>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</si>
  <si>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</si>
  <si>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</si>
  <si>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</si>
  <si>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</si>
  <si>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</si>
  <si>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</si>
  <si>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</si>
  <si>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</si>
  <si>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</si>
  <si>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</si>
  <si>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</si>
  <si>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</si>
  <si>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</si>
  <si>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</si>
  <si>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</si>
  <si>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</si>
  <si>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</si>
  <si>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</si>
  <si>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</si>
  <si>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</si>
  <si>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</si>
  <si>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</si>
  <si>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</si>
  <si>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</si>
  <si>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</si>
  <si>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</si>
  <si>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</si>
  <si>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</si>
  <si>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</si>
  <si>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</si>
  <si>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</si>
  <si>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</si>
  <si>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</si>
  <si>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</si>
  <si>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</si>
  <si>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</si>
  <si>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</si>
  <si>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</si>
  <si>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</si>
  <si>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</si>
  <si>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</si>
  <si>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</si>
  <si>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</si>
  <si>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</si>
  <si>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</si>
  <si>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</si>
  <si>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</si>
  <si>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</si>
  <si>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</si>
  <si>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</si>
  <si>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As above</t>
  </si>
  <si>
    <t xml:space="preserve">Car allowance 79 cents x 39.8k x 2 </t>
  </si>
  <si>
    <t>Airfare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</si>
  <si>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</si>
  <si>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</si>
  <si>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</si>
  <si>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t>
  </si>
  <si>
    <t>Auckland Airport parking</t>
  </si>
  <si>
    <t>Taxi Wellington airport to city return</t>
  </si>
  <si>
    <t>Justice Sector Leadership Board</t>
  </si>
  <si>
    <t>Taxi to Auckland airport from home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</si>
  <si>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</si>
  <si>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</si>
  <si>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</si>
  <si>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</si>
  <si>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</si>
  <si>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</si>
  <si>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</si>
  <si>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</si>
  <si>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</si>
  <si>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</si>
  <si>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</si>
  <si>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</si>
  <si>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</si>
  <si>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</si>
  <si>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</si>
  <si>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</si>
  <si>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</si>
  <si>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</si>
  <si>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</si>
  <si>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</si>
  <si>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</si>
  <si>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</si>
  <si>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</si>
  <si>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</si>
  <si>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</si>
  <si>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</si>
  <si>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Subscription to the National Business Review</t>
  </si>
  <si>
    <t>Subscription</t>
  </si>
  <si>
    <t>Auckland</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</si>
  <si>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</si>
  <si>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</si>
  <si>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</si>
  <si>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</si>
  <si>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</si>
  <si>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</si>
  <si>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</si>
  <si>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</si>
  <si>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</si>
  <si>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</si>
  <si>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</si>
  <si>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</si>
  <si>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</si>
  <si>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</si>
  <si>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</si>
  <si>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</si>
  <si>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</si>
  <si>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</si>
  <si>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</si>
  <si>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</si>
  <si>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</si>
  <si>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</si>
  <si>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</si>
  <si>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</si>
  <si>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</si>
  <si>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</si>
  <si>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</si>
  <si>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</si>
  <si>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</si>
  <si>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</si>
  <si>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</si>
  <si>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</si>
  <si>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</si>
  <si>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</si>
  <si>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</si>
  <si>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</si>
  <si>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</si>
  <si>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</si>
  <si>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</si>
  <si>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</si>
  <si>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</si>
  <si>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</si>
  <si>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</si>
  <si>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</si>
  <si>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</si>
  <si>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</si>
  <si>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</si>
  <si>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</si>
  <si>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</si>
  <si>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</si>
  <si>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</si>
  <si>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</si>
  <si>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</si>
  <si>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</si>
  <si>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</si>
  <si>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</si>
  <si>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</si>
  <si>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</si>
  <si>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</si>
  <si>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</si>
  <si>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</si>
  <si>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</si>
  <si>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</si>
  <si>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</si>
  <si>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</si>
  <si>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</si>
  <si>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6 - 7 July 2020</t>
  </si>
  <si>
    <t>JSLB Inaia Tonu Nei (cancelled)</t>
  </si>
  <si>
    <t>1 July 2020 to 30 June 2021</t>
  </si>
  <si>
    <t>Livestream Webinar - Reputations Won and Lost</t>
  </si>
  <si>
    <t>Registration fee</t>
  </si>
  <si>
    <t>Taxi to home from Auckland Airport</t>
  </si>
  <si>
    <t>Taxi to Wellington Airport</t>
  </si>
  <si>
    <t>Hotel accommodation for 3 nights incl. breakfast</t>
  </si>
  <si>
    <t>16 November - 19 November 2020</t>
  </si>
  <si>
    <t>8 December 2020 - 9 December 2020</t>
  </si>
  <si>
    <t>Hotel accommodation incl. breakfast</t>
  </si>
  <si>
    <t>Coffee meeting for 2 people</t>
  </si>
  <si>
    <t>Meeting with Police Commissioner; Leaders Integrity Forum Meeting</t>
  </si>
  <si>
    <t xml:space="preserve">Car allowance 82 cents x 39.8k x 2 </t>
  </si>
  <si>
    <t>Justice Sector Select Committee Hearing</t>
  </si>
  <si>
    <t>Ministers Meeting - Justice Sector</t>
  </si>
  <si>
    <t>Taxi from Wellington Airport to Parliament</t>
  </si>
  <si>
    <t>Official Opening - SFO Wellington Office</t>
  </si>
  <si>
    <t>Ināia Tonu Nei and Justice Sector Leadership Board Wananga and Dinner for Public Sector Chief Executives</t>
  </si>
  <si>
    <t>13 April 2021 - 14 April 2021</t>
  </si>
  <si>
    <t>Auckland City parking</t>
  </si>
  <si>
    <t>28 April 2021 - 30 April 2021</t>
  </si>
  <si>
    <t>20 April 2021 - 21 April 2021</t>
  </si>
  <si>
    <t>IPANZ Meet the Chiefs Breakfast (original flights booked to include Justice Sector Leadership board meeting which was cancelled.  Incurred additional costs to change flights)</t>
  </si>
  <si>
    <t>Hotel for one night incl. breakfast</t>
  </si>
  <si>
    <t>Taxi Auckland CBD to Airport</t>
  </si>
  <si>
    <t>Taxi Wellington CBD to airport</t>
  </si>
  <si>
    <t>Taxi Auckland Airport to home</t>
  </si>
  <si>
    <t>Public Sector Leadership Team Retreat</t>
  </si>
  <si>
    <t>Taxi Wellington Airport to hotel</t>
  </si>
  <si>
    <t xml:space="preserve">Justice Sector Leadership Board </t>
  </si>
  <si>
    <t>16 - 19 November 2020</t>
  </si>
  <si>
    <t>Massey University - Pacific Security Dynamics 2020</t>
  </si>
  <si>
    <t>Massey University - Pacific Security Dynamics 2020 Conference; SFO Officials meeting with Minister</t>
  </si>
  <si>
    <t>Justice Sector Leadership Board; Security and Intelligence Board</t>
  </si>
  <si>
    <t>No information to disclose</t>
  </si>
  <si>
    <t>Justice Sector Leadership Board (trip cancelled due to illness, too late to cancel parking booking)</t>
  </si>
  <si>
    <t xml:space="preserve">Dinner </t>
  </si>
  <si>
    <t>Uber</t>
  </si>
  <si>
    <t>Uber fares</t>
  </si>
  <si>
    <t>Taxi - Parliament to Wellington Airport</t>
  </si>
  <si>
    <t>Auckland Airport parking (cancelled)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</si>
</sst>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164" formatCode="[$-1409]d\ mmmm\ yyyy;@"/>
    <numFmt numFmtId="165" formatCode="_(&quot;$&quot;* #,##0.00_);_(&quot;$&quot;* \(#,##0.00\);_(&quot;$&quot;* &quot;-&quot;??_);_(@_)"/>
    <numFmt numFmtId="166" formatCode="&quot;$&quot;#,##0.00_);[Red]\(&quot;$&quot;#,##0.00\)"/>
    <numFmt numFmtId="167" formatCode="&quot;$&quot;#,##0.00"/>
  </numFmts>
  <fonts count="38" x14ac:knownFonts="1">
    <font>
      <sz val="10"/>
      <color theme="1"/>
      <name val="Arial"/>
      <family val="2"/>
    </font>
    <font>
      <sz val="10"/>
      <color theme="1"/>
      <name val="Arial"/>
      <family val="2"/>
    </font>
    <font>
      <b/>
      <sz val="16"/>
      <color theme="0"/>
      <name val="Arial"/>
      <family val="2"/>
    </font>
    <font>
      <b/>
      <sz val="12"/>
      <color theme="0"/>
      <name val="Arial"/>
      <family val="2"/>
    </font>
    <font>
      <sz val="12"/>
      <name val="Arial"/>
      <family val="2"/>
    </font>
    <font>
      <sz val="12"/>
      <color theme="1"/>
      <name val="Arial"/>
      <family val="2"/>
    </font>
    <font>
      <sz val="12"/>
      <color indexed="8"/>
      <name val="Arial"/>
      <family val="2"/>
    </font>
    <font>
      <sz val="11"/>
      <color indexed="8"/>
      <name val="Arial"/>
      <family val="2"/>
    </font>
    <font>
      <sz val="10"/>
      <name val="Arial"/>
      <family val="2"/>
    </font>
    <font>
      <b/>
      <sz val="10"/>
      <name val="Arial"/>
      <family val="2"/>
    </font>
    <font>
      <b/>
      <sz val="10"/>
      <color theme="0"/>
      <name val="Arial"/>
      <family val="2"/>
    </font>
    <font>
      <sz val="10"/>
      <color theme="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b/>
      <sz val="10"/>
      <color rgb="FFFFC000"/>
      <name val="Arial"/>
      <family val="2"/>
    </font>
    <font>
      <b/>
      <sz val="11"/>
      <color theme="0"/>
      <name val="Arial"/>
      <family val="2"/>
    </font>
    <font>
      <sz val="9"/>
      <color indexed="81"/>
      <name val="Tahoma"/>
      <family val="2"/>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
      <u/>
      <sz val="10"/>
      <color theme="10"/>
      <name val="Arial"/>
      <family val="2"/>
    </font>
    <font>
      <sz val="11"/>
      <color rgb="FFFF0000"/>
      <name val="Arial"/>
      <family val="2"/>
    </font>
    <font>
      <u/>
      <sz val="11"/>
      <color theme="10"/>
      <name val="Arial"/>
      <family val="2"/>
    </font>
    <font>
      <sz val="11"/>
      <name val="Arial"/>
      <family val="2"/>
    </font>
    <font>
      <b/>
      <sz val="11"/>
      <name val="Arial"/>
      <family val="2"/>
    </font>
    <font>
      <sz val="11"/>
      <color theme="1"/>
      <name val="Arial"/>
      <family val="2"/>
    </font>
    <font>
      <sz val="11"/>
      <color theme="10"/>
      <name val="Arial"/>
      <family val="2"/>
    </font>
    <font>
      <u/>
      <sz val="11"/>
      <color rgb="FF0070C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rgb="FFFFFF00"/>
        <bgColor indexed="64"/>
      </patternFill>
    </fill>
  </fills>
  <borders count="59">
    <border>
      <left/>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right style="thin">
        <color theme="0" tint="-0.249977111117893"/>
      </right>
      <top/>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77111117893"/>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bottom style="thin">
        <color theme="0" tint="-0.24994659260841701"/>
      </bottom>
      <diagonal/>
    </border>
    <border>
      <left style="thin">
        <color indexed="64"/>
      </left>
      <right style="thin">
        <color theme="0" tint="-0.249977111117893"/>
      </right>
      <top style="thin">
        <color theme="0" tint="-0.24994659260841701"/>
      </top>
      <bottom style="thin">
        <color theme="0" tint="-0.24994659260841701"/>
      </bottom>
      <diagonal/>
    </border>
    <border>
      <left style="thin">
        <color indexed="64"/>
      </left>
      <right/>
      <top style="thin">
        <color theme="0" tint="-0.24994659260841701"/>
      </top>
      <bottom style="medium">
        <color indexed="64"/>
      </bottom>
      <diagonal/>
    </border>
    <border>
      <left style="thin">
        <color indexed="64"/>
      </left>
      <right style="thin">
        <color indexed="64"/>
      </right>
      <top style="thin">
        <color theme="0" tint="-0.249977111117893"/>
      </top>
      <bottom style="medium">
        <color indexed="64"/>
      </bottom>
      <diagonal/>
    </border>
    <border>
      <left style="thin">
        <color indexed="64"/>
      </left>
      <right/>
      <top style="medium">
        <color indexed="64"/>
      </top>
      <bottom style="thin">
        <color theme="0" tint="-0.24994659260841701"/>
      </bottom>
      <diagonal/>
    </border>
    <border>
      <left style="thin">
        <color indexed="64"/>
      </left>
      <right style="thin">
        <color theme="0" tint="-0.249977111117893"/>
      </right>
      <top style="medium">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indexed="64"/>
      </left>
      <right style="thin">
        <color theme="0" tint="-0.249977111117893"/>
      </right>
      <top style="thin">
        <color theme="0" tint="-0.24994659260841701"/>
      </top>
      <bottom style="medium">
        <color indexed="64"/>
      </bottom>
      <diagonal/>
    </border>
    <border>
      <left style="thin">
        <color indexed="64"/>
      </left>
      <right style="thin">
        <color indexed="64"/>
      </right>
      <top/>
      <bottom style="thin">
        <color theme="0" tint="-0.249977111117893"/>
      </bottom>
      <diagonal/>
    </border>
    <border>
      <left/>
      <right style="thin">
        <color theme="0" tint="-0.249977111117893"/>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77111117893"/>
      </right>
      <top style="thin">
        <color theme="0" tint="-0.24994659260841701"/>
      </top>
      <bottom style="medium">
        <color indexed="64"/>
      </bottom>
      <diagonal/>
    </border>
    <border>
      <left/>
      <right/>
      <top/>
      <bottom style="thin">
        <color theme="0" tint="-0.24994659260841701"/>
      </bottom>
      <diagonal/>
    </border>
    <border>
      <left/>
      <right style="thin">
        <color theme="0" tint="-0.249977111117893"/>
      </right>
      <top style="thin">
        <color theme="0" tint="-0.24994659260841701"/>
      </top>
      <bottom style="medium">
        <color indexed="64"/>
      </bottom>
      <diagonal/>
    </border>
    <border>
      <left style="thin">
        <color indexed="64"/>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theme="0" tint="-0.24994659260841701"/>
      </top>
      <bottom/>
      <diagonal/>
    </border>
    <border>
      <left/>
      <right style="thin">
        <color indexed="64"/>
      </right>
      <top style="thin">
        <color theme="0" tint="-0.24994659260841701"/>
      </top>
      <bottom style="thin">
        <color theme="0" tint="-0.249977111117893"/>
      </bottom>
      <diagonal/>
    </border>
    <border>
      <left/>
      <right style="thin">
        <color indexed="64"/>
      </right>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77111117893"/>
      </right>
      <top/>
      <bottom/>
      <diagonal/>
    </border>
    <border>
      <left/>
      <right/>
      <top/>
      <bottom style="medium">
        <color indexed="64"/>
      </bottom>
      <diagonal/>
    </border>
    <border>
      <left style="thin">
        <color theme="0" tint="-0.249977111117893"/>
      </left>
      <right/>
      <top/>
      <bottom/>
      <diagonal/>
    </border>
    <border>
      <left style="thin">
        <color indexed="64"/>
      </left>
      <right style="thin">
        <color theme="0" tint="-0.249977111117893"/>
      </right>
      <top style="thin">
        <color theme="0" tint="-0.249977111117893"/>
      </top>
      <bottom style="medium">
        <color indexed="64"/>
      </bottom>
      <diagonal/>
    </border>
    <border>
      <left/>
      <right style="thin">
        <color indexed="64"/>
      </right>
      <top/>
      <bottom style="medium">
        <color indexed="64"/>
      </bottom>
      <diagonal/>
    </border>
    <border>
      <left style="thin">
        <color indexed="64"/>
      </left>
      <right/>
      <top/>
      <bottom style="thin">
        <color theme="0" tint="-0.249977111117893"/>
      </bottom>
      <diagonal/>
    </border>
    <border>
      <left style="thin">
        <color theme="0" tint="-0.24994659260841701"/>
      </left>
      <right style="thin">
        <color theme="0" tint="-0.249977111117893"/>
      </right>
      <top/>
      <bottom style="medium">
        <color indexed="64"/>
      </bottom>
      <diagonal/>
    </border>
    <border>
      <left/>
      <right style="thin">
        <color indexed="64"/>
      </right>
      <top style="thin">
        <color theme="0" tint="-0.24994659260841701"/>
      </top>
      <bottom/>
      <diagonal/>
    </border>
    <border>
      <left/>
      <right style="thin">
        <color theme="0" tint="-0.2499465926084170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77111117893"/>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0" fontId="30" fillId="0" borderId="0" applyNumberFormat="0" applyFill="0" applyBorder="0" applyAlignment="0" applyProtection="0"/>
  </cellStyleXfs>
  <cellXfs count="265">
    <xf numFmtId="0" fontId="0" fillId="0" borderId="0" xfId="0"/>
    <xf numFmtId="0" fontId="0" fillId="0" borderId="0" xfId="0" applyAlignment="1">
      <alignment wrapText="1"/>
    </xf>
    <xf numFmtId="0" fontId="3" fillId="2" borderId="0" xfId="0" applyFont="1" applyFill="1" applyAlignment="1">
      <alignment vertical="center" wrapText="1" readingOrder="1"/>
    </xf>
    <xf numFmtId="0" fontId="6" fillId="0" borderId="0" xfId="0" applyFont="1" applyAlignment="1">
      <alignment vertical="center" wrapText="1" readingOrder="1"/>
    </xf>
    <xf numFmtId="0" fontId="3" fillId="3" borderId="0" xfId="0" applyFont="1" applyFill="1" applyAlignment="1">
      <alignment vertical="center" wrapText="1" readingOrder="1"/>
    </xf>
    <xf numFmtId="165" fontId="3" fillId="3" borderId="0" xfId="1" applyFont="1" applyFill="1" applyBorder="1" applyAlignment="1" applyProtection="1">
      <alignment horizontal="right" vertical="center" wrapText="1" indent="1" readingOrder="1"/>
    </xf>
    <xf numFmtId="165" fontId="3" fillId="3" borderId="0" xfId="1" applyFont="1" applyFill="1" applyBorder="1" applyAlignment="1" applyProtection="1">
      <alignment horizontal="center" vertical="center" wrapText="1" readingOrder="1"/>
    </xf>
    <xf numFmtId="165" fontId="3" fillId="0" borderId="0" xfId="1" applyFont="1" applyFill="1" applyBorder="1" applyAlignment="1" applyProtection="1">
      <alignment horizontal="center" vertical="center" wrapText="1" readingOrder="1"/>
    </xf>
    <xf numFmtId="0" fontId="3" fillId="4" borderId="0" xfId="0" applyFont="1" applyFill="1" applyAlignment="1">
      <alignment vertical="center" wrapText="1" readingOrder="1"/>
    </xf>
    <xf numFmtId="165" fontId="3" fillId="4" borderId="0" xfId="1" applyFont="1" applyFill="1" applyBorder="1" applyAlignment="1" applyProtection="1">
      <alignment horizontal="center" vertical="center" wrapText="1" readingOrder="1"/>
    </xf>
    <xf numFmtId="0" fontId="10" fillId="0" borderId="0" xfId="0" applyFont="1" applyAlignment="1">
      <alignment wrapText="1"/>
    </xf>
    <xf numFmtId="0" fontId="11" fillId="0" borderId="0" xfId="0" applyFont="1"/>
    <xf numFmtId="0" fontId="9" fillId="0" borderId="3" xfId="0" applyFont="1" applyBorder="1" applyAlignment="1">
      <alignment vertical="center" wrapText="1" readingOrder="1"/>
    </xf>
    <xf numFmtId="166" fontId="9" fillId="0" borderId="4" xfId="1" applyNumberFormat="1" applyFont="1" applyFill="1" applyBorder="1" applyAlignment="1" applyProtection="1">
      <alignment horizontal="right" vertical="center" wrapText="1" indent="1" readingOrder="1"/>
    </xf>
    <xf numFmtId="0" fontId="8" fillId="0" borderId="5" xfId="1" applyNumberFormat="1" applyFont="1" applyFill="1" applyBorder="1" applyAlignment="1" applyProtection="1">
      <alignment horizontal="center" vertical="center" wrapText="1" readingOrder="1"/>
    </xf>
    <xf numFmtId="0" fontId="12" fillId="0" borderId="0" xfId="0" applyFont="1" applyAlignment="1">
      <alignment vertical="center" wrapText="1" readingOrder="1"/>
    </xf>
    <xf numFmtId="1" fontId="9" fillId="0" borderId="5" xfId="0" applyNumberFormat="1" applyFont="1" applyBorder="1" applyAlignment="1">
      <alignment horizontal="center" vertical="center" wrapText="1"/>
    </xf>
    <xf numFmtId="0" fontId="13" fillId="0" borderId="0" xfId="0" applyFont="1" applyAlignment="1">
      <alignment wrapText="1"/>
    </xf>
    <xf numFmtId="0" fontId="9" fillId="0" borderId="0" xfId="0" applyFont="1" applyAlignment="1">
      <alignment vertical="center" wrapText="1" readingOrder="1"/>
    </xf>
    <xf numFmtId="166" fontId="9" fillId="0" borderId="0" xfId="1" applyNumberFormat="1" applyFont="1" applyFill="1" applyBorder="1" applyAlignment="1" applyProtection="1">
      <alignment horizontal="right" vertical="center" wrapText="1" indent="1" readingOrder="1"/>
    </xf>
    <xf numFmtId="0" fontId="8" fillId="0" borderId="0" xfId="1" applyNumberFormat="1" applyFont="1" applyFill="1" applyBorder="1" applyAlignment="1" applyProtection="1">
      <alignment horizontal="center" vertical="center" wrapText="1" readingOrder="1"/>
    </xf>
    <xf numFmtId="0" fontId="8" fillId="0" borderId="0" xfId="0" applyFont="1" applyAlignment="1">
      <alignment vertical="center"/>
    </xf>
    <xf numFmtId="1" fontId="12" fillId="0" borderId="0" xfId="0" applyNumberFormat="1" applyFont="1" applyAlignment="1">
      <alignment horizontal="center" vertical="center" wrapText="1"/>
    </xf>
    <xf numFmtId="0" fontId="14" fillId="0" borderId="3" xfId="0" applyFont="1" applyBorder="1" applyAlignment="1">
      <alignment horizontal="left" vertical="center" wrapText="1" indent="2" readingOrder="1"/>
    </xf>
    <xf numFmtId="166" fontId="14" fillId="0" borderId="4" xfId="1" applyNumberFormat="1" applyFont="1" applyFill="1" applyBorder="1" applyAlignment="1" applyProtection="1">
      <alignment horizontal="right" vertical="center" wrapText="1" indent="1" readingOrder="1"/>
    </xf>
    <xf numFmtId="0" fontId="15" fillId="0" borderId="5" xfId="1" applyNumberFormat="1" applyFont="1" applyFill="1" applyBorder="1" applyAlignment="1" applyProtection="1">
      <alignment horizontal="center" vertical="center" wrapText="1" readingOrder="1"/>
    </xf>
    <xf numFmtId="165" fontId="12" fillId="0" borderId="0" xfId="1" applyFont="1" applyFill="1" applyBorder="1" applyAlignment="1" applyProtection="1">
      <alignment vertical="center" wrapText="1" readingOrder="1"/>
    </xf>
    <xf numFmtId="0" fontId="8" fillId="0" borderId="0" xfId="0" applyFont="1" applyAlignment="1">
      <alignment vertical="center" wrapText="1"/>
    </xf>
    <xf numFmtId="0" fontId="16" fillId="0" borderId="0" xfId="0" applyFont="1" applyAlignment="1">
      <alignment wrapText="1"/>
    </xf>
    <xf numFmtId="0" fontId="3" fillId="0" borderId="0" xfId="0" applyFont="1" applyAlignment="1">
      <alignment vertical="center" wrapText="1" readingOrder="1"/>
    </xf>
    <xf numFmtId="0" fontId="0" fillId="0" borderId="0" xfId="0" applyAlignment="1">
      <alignment vertical="center" wrapText="1"/>
    </xf>
    <xf numFmtId="0" fontId="17" fillId="0" borderId="0" xfId="0" applyFont="1" applyAlignment="1">
      <alignment wrapText="1"/>
    </xf>
    <xf numFmtId="0" fontId="0" fillId="0" borderId="0" xfId="0" applyAlignment="1">
      <alignment vertical="center"/>
    </xf>
    <xf numFmtId="0" fontId="0" fillId="0" borderId="0" xfId="0" applyAlignment="1">
      <alignment vertical="top" wrapText="1"/>
    </xf>
    <xf numFmtId="0" fontId="17" fillId="5" borderId="0" xfId="0" applyFont="1" applyFill="1"/>
    <xf numFmtId="0" fontId="17" fillId="5" borderId="0" xfId="0" applyFont="1" applyFill="1" applyAlignment="1">
      <alignment wrapText="1"/>
    </xf>
    <xf numFmtId="0" fontId="0" fillId="6" borderId="0" xfId="0" applyFill="1"/>
    <xf numFmtId="0" fontId="0" fillId="6" borderId="0" xfId="0" applyFill="1" applyAlignment="1">
      <alignment wrapText="1"/>
    </xf>
    <xf numFmtId="0" fontId="0" fillId="7" borderId="0" xfId="0" applyFill="1"/>
    <xf numFmtId="0" fontId="0" fillId="7" borderId="0" xfId="0" applyFill="1" applyAlignment="1">
      <alignment wrapText="1"/>
    </xf>
    <xf numFmtId="0" fontId="18" fillId="7" borderId="0" xfId="0" applyFont="1" applyFill="1" applyAlignment="1">
      <alignment wrapText="1"/>
    </xf>
    <xf numFmtId="0" fontId="0" fillId="6" borderId="0" xfId="0" applyFill="1" applyAlignment="1">
      <alignment horizontal="left" vertical="top"/>
    </xf>
    <xf numFmtId="0" fontId="0" fillId="7" borderId="0" xfId="0" applyFill="1" applyAlignment="1">
      <alignment horizontal="left" vertical="top" wrapText="1"/>
    </xf>
    <xf numFmtId="0" fontId="0" fillId="6" borderId="0" xfId="0" applyFill="1" applyAlignment="1">
      <alignment horizontal="left" vertical="top" wrapText="1"/>
    </xf>
    <xf numFmtId="0" fontId="17" fillId="6" borderId="0" xfId="0" applyFont="1" applyFill="1" applyAlignment="1">
      <alignment wrapText="1"/>
    </xf>
    <xf numFmtId="0" fontId="17" fillId="7" borderId="0" xfId="0" applyFont="1" applyFill="1"/>
    <xf numFmtId="0" fontId="17" fillId="7" borderId="0" xfId="0" applyFont="1" applyFill="1" applyAlignment="1">
      <alignment wrapText="1"/>
    </xf>
    <xf numFmtId="2" fontId="0" fillId="7" borderId="0" xfId="0" applyNumberFormat="1" applyFill="1" applyAlignment="1">
      <alignment vertical="top"/>
    </xf>
    <xf numFmtId="0" fontId="17" fillId="6" borderId="0" xfId="0" applyFont="1" applyFill="1" applyAlignment="1">
      <alignment horizontal="center" vertical="top"/>
    </xf>
    <xf numFmtId="1" fontId="0" fillId="6" borderId="0" xfId="0" applyNumberFormat="1" applyFill="1" applyAlignment="1">
      <alignment horizontal="center"/>
    </xf>
    <xf numFmtId="0" fontId="0" fillId="6" borderId="0" xfId="0" applyFill="1" applyAlignment="1">
      <alignment horizontal="center"/>
    </xf>
    <xf numFmtId="1" fontId="17" fillId="6" borderId="0" xfId="0" applyNumberFormat="1" applyFont="1" applyFill="1" applyAlignment="1">
      <alignment horizontal="center"/>
    </xf>
    <xf numFmtId="0" fontId="17" fillId="7" borderId="0" xfId="0" applyFont="1" applyFill="1" applyAlignment="1">
      <alignment horizontal="center" wrapText="1"/>
    </xf>
    <xf numFmtId="1" fontId="0" fillId="7" borderId="0" xfId="0" applyNumberFormat="1" applyFill="1" applyAlignment="1">
      <alignment horizontal="center"/>
    </xf>
    <xf numFmtId="0" fontId="0" fillId="7" borderId="0" xfId="0" applyFill="1" applyAlignment="1">
      <alignment horizontal="center"/>
    </xf>
    <xf numFmtId="0" fontId="17" fillId="6" borderId="0" xfId="0" applyFont="1" applyFill="1" applyAlignment="1">
      <alignment horizontal="center" wrapText="1"/>
    </xf>
    <xf numFmtId="0" fontId="3" fillId="2" borderId="0" xfId="0" applyFont="1" applyFill="1" applyAlignment="1">
      <alignment horizontal="left" vertical="center" wrapText="1" readingOrder="1"/>
    </xf>
    <xf numFmtId="0" fontId="10" fillId="3" borderId="0" xfId="0" applyFont="1" applyFill="1" applyAlignment="1">
      <alignment horizontal="left" vertical="center" wrapText="1"/>
    </xf>
    <xf numFmtId="0" fontId="10" fillId="3" borderId="0" xfId="0" applyFont="1" applyFill="1" applyAlignment="1">
      <alignment horizontal="right" vertical="center" wrapText="1" indent="1"/>
    </xf>
    <xf numFmtId="0" fontId="10" fillId="3" borderId="0" xfId="0" applyFont="1" applyFill="1" applyAlignment="1">
      <alignment vertical="center" wrapText="1"/>
    </xf>
    <xf numFmtId="0" fontId="10" fillId="3" borderId="7" xfId="0" applyFont="1" applyFill="1" applyBorder="1" applyAlignment="1">
      <alignment vertical="center" wrapText="1"/>
    </xf>
    <xf numFmtId="0" fontId="16" fillId="0" borderId="0" xfId="0" applyFont="1" applyAlignment="1">
      <alignment vertical="center" wrapText="1"/>
    </xf>
    <xf numFmtId="164" fontId="8" fillId="8" borderId="3" xfId="0" applyNumberFormat="1" applyFont="1" applyFill="1" applyBorder="1" applyAlignment="1" applyProtection="1">
      <alignment horizontal="left" vertical="center"/>
      <protection locked="0"/>
    </xf>
    <xf numFmtId="166" fontId="8" fillId="8" borderId="4" xfId="0" applyNumberFormat="1" applyFont="1" applyFill="1" applyBorder="1" applyAlignment="1" applyProtection="1">
      <alignment horizontal="right" vertical="center" wrapText="1" indent="1"/>
      <protection locked="0"/>
    </xf>
    <xf numFmtId="0" fontId="8" fillId="8" borderId="4" xfId="0" applyFont="1" applyFill="1" applyBorder="1" applyAlignment="1" applyProtection="1">
      <alignment vertical="center" wrapText="1"/>
      <protection locked="0"/>
    </xf>
    <xf numFmtId="0" fontId="8" fillId="8" borderId="8" xfId="0" applyFont="1" applyFill="1" applyBorder="1" applyAlignment="1" applyProtection="1">
      <alignment vertical="center" wrapText="1"/>
      <protection locked="0"/>
    </xf>
    <xf numFmtId="0" fontId="0" fillId="0" borderId="0" xfId="0" applyAlignment="1" applyProtection="1">
      <alignment wrapText="1"/>
      <protection locked="0"/>
    </xf>
    <xf numFmtId="0" fontId="0" fillId="0" borderId="0" xfId="0" applyProtection="1">
      <protection locked="0"/>
    </xf>
    <xf numFmtId="7" fontId="18" fillId="0" borderId="11" xfId="0" applyNumberFormat="1" applyFont="1" applyBorder="1" applyAlignment="1" applyProtection="1">
      <alignment horizontal="right" vertical="top" wrapText="1" indent="1"/>
      <protection locked="0"/>
    </xf>
    <xf numFmtId="164" fontId="18" fillId="0" borderId="11" xfId="0" applyNumberFormat="1" applyFont="1" applyBorder="1" applyAlignment="1" applyProtection="1">
      <alignment horizontal="left" vertical="top" wrapText="1"/>
      <protection locked="0"/>
    </xf>
    <xf numFmtId="7" fontId="18" fillId="0" borderId="13" xfId="0" applyNumberFormat="1" applyFont="1" applyBorder="1" applyAlignment="1" applyProtection="1">
      <alignment horizontal="right" vertical="top" wrapText="1" indent="1"/>
      <protection locked="0"/>
    </xf>
    <xf numFmtId="0" fontId="18" fillId="0" borderId="13" xfId="0" applyFont="1" applyBorder="1" applyAlignment="1" applyProtection="1">
      <alignment vertical="top" wrapText="1"/>
      <protection locked="0"/>
    </xf>
    <xf numFmtId="164" fontId="18" fillId="0" borderId="14" xfId="0" applyNumberFormat="1" applyFont="1" applyBorder="1" applyAlignment="1" applyProtection="1">
      <alignment horizontal="left" vertical="top" wrapText="1"/>
      <protection locked="0"/>
    </xf>
    <xf numFmtId="7" fontId="18" fillId="0" borderId="14" xfId="0" applyNumberFormat="1" applyFont="1" applyBorder="1" applyAlignment="1" applyProtection="1">
      <alignment horizontal="right" vertical="top" wrapText="1" inden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18" fillId="0" borderId="20" xfId="0" applyFont="1" applyBorder="1" applyAlignment="1" applyProtection="1">
      <alignment vertical="top" wrapText="1"/>
      <protection locked="0"/>
    </xf>
    <xf numFmtId="164" fontId="8" fillId="0" borderId="3" xfId="0" applyNumberFormat="1" applyFont="1" applyBorder="1" applyAlignment="1" applyProtection="1">
      <alignment horizontal="left" vertical="center"/>
      <protection locked="0"/>
    </xf>
    <xf numFmtId="0" fontId="8" fillId="0" borderId="21"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8" fillId="9" borderId="3" xfId="0" applyFont="1" applyFill="1" applyBorder="1" applyAlignment="1" applyProtection="1">
      <alignment vertical="center" wrapText="1"/>
      <protection locked="0"/>
    </xf>
    <xf numFmtId="164" fontId="8" fillId="0" borderId="24" xfId="0" applyNumberFormat="1" applyFont="1" applyBorder="1" applyAlignment="1" applyProtection="1">
      <alignment horizontal="left" vertical="center"/>
      <protection locked="0"/>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8" borderId="27" xfId="0" applyFont="1" applyFill="1" applyBorder="1" applyAlignment="1" applyProtection="1">
      <alignment vertical="center" wrapText="1"/>
      <protection locked="0"/>
    </xf>
    <xf numFmtId="0" fontId="10" fillId="3" borderId="0" xfId="0" applyFont="1" applyFill="1" applyAlignment="1">
      <alignment horizontal="left" vertical="center"/>
    </xf>
    <xf numFmtId="166" fontId="10" fillId="3" borderId="0" xfId="0" applyNumberFormat="1" applyFont="1" applyFill="1" applyAlignment="1">
      <alignment horizontal="right" vertical="center" indent="1"/>
    </xf>
    <xf numFmtId="0" fontId="22" fillId="3" borderId="0" xfId="0" applyFont="1" applyFill="1" applyAlignment="1">
      <alignment horizontal="center" vertical="center" wrapText="1"/>
    </xf>
    <xf numFmtId="0" fontId="0" fillId="0" borderId="0" xfId="0" applyAlignment="1">
      <alignment horizontal="left" wrapText="1"/>
    </xf>
    <xf numFmtId="0" fontId="0" fillId="0" borderId="7" xfId="0" applyBorder="1" applyAlignment="1">
      <alignment wrapText="1"/>
    </xf>
    <xf numFmtId="164" fontId="8" fillId="0" borderId="1" xfId="0" applyNumberFormat="1" applyFont="1" applyBorder="1" applyAlignment="1" applyProtection="1">
      <alignment vertical="center"/>
      <protection locked="0"/>
    </xf>
    <xf numFmtId="164" fontId="8" fillId="0" borderId="23" xfId="0" applyNumberFormat="1" applyFont="1" applyBorder="1" applyAlignment="1" applyProtection="1">
      <alignment vertical="center"/>
      <protection locked="0"/>
    </xf>
    <xf numFmtId="164" fontId="8" fillId="0" borderId="18" xfId="0" applyNumberFormat="1" applyFont="1" applyBorder="1" applyAlignment="1" applyProtection="1">
      <alignment vertical="center"/>
      <protection locked="0"/>
    </xf>
    <xf numFmtId="164" fontId="8" fillId="0" borderId="28" xfId="0" applyNumberFormat="1" applyFont="1" applyBorder="1" applyAlignment="1" applyProtection="1">
      <alignment horizontal="left" vertical="center"/>
      <protection locked="0"/>
    </xf>
    <xf numFmtId="164" fontId="8" fillId="0" borderId="29" xfId="0" applyNumberFormat="1" applyFont="1" applyBorder="1" applyAlignment="1" applyProtection="1">
      <alignment vertical="center"/>
      <protection locked="0"/>
    </xf>
    <xf numFmtId="164" fontId="8" fillId="0" borderId="19" xfId="0" applyNumberFormat="1" applyFont="1" applyBorder="1" applyAlignment="1" applyProtection="1">
      <alignment vertical="center"/>
      <protection locked="0"/>
    </xf>
    <xf numFmtId="164" fontId="8" fillId="0" borderId="30" xfId="0" applyNumberFormat="1" applyFont="1" applyBorder="1" applyAlignment="1" applyProtection="1">
      <alignment vertical="center"/>
      <protection locked="0"/>
    </xf>
    <xf numFmtId="164" fontId="8" fillId="0" borderId="17" xfId="0" applyNumberFormat="1" applyFont="1" applyBorder="1" applyAlignment="1" applyProtection="1">
      <alignment vertical="center"/>
      <protection locked="0"/>
    </xf>
    <xf numFmtId="0" fontId="8" fillId="0" borderId="4" xfId="0" applyFont="1" applyBorder="1" applyAlignment="1" applyProtection="1">
      <alignment vertical="center" wrapText="1"/>
      <protection locked="0"/>
    </xf>
    <xf numFmtId="167" fontId="18" fillId="0" borderId="11" xfId="0" applyNumberFormat="1" applyFont="1" applyBorder="1" applyAlignment="1" applyProtection="1">
      <alignment vertical="top" wrapText="1"/>
      <protection locked="0"/>
    </xf>
    <xf numFmtId="0" fontId="8" fillId="0" borderId="8" xfId="0" applyFont="1" applyBorder="1" applyAlignment="1" applyProtection="1">
      <alignment vertical="center" wrapText="1"/>
      <protection locked="0"/>
    </xf>
    <xf numFmtId="0" fontId="8" fillId="0" borderId="33"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18" fillId="0" borderId="31" xfId="0" applyFont="1" applyBorder="1" applyAlignment="1" applyProtection="1">
      <alignment vertical="top" wrapText="1"/>
      <protection locked="0"/>
    </xf>
    <xf numFmtId="0" fontId="18" fillId="0" borderId="11" xfId="0" applyFont="1" applyBorder="1" applyAlignment="1" applyProtection="1">
      <alignment vertical="top" wrapText="1"/>
      <protection locked="0"/>
    </xf>
    <xf numFmtId="0" fontId="18" fillId="0" borderId="14" xfId="0" applyFont="1" applyBorder="1" applyAlignment="1" applyProtection="1">
      <alignment vertical="top" wrapText="1"/>
      <protection locked="0"/>
    </xf>
    <xf numFmtId="164" fontId="8" fillId="0" borderId="34" xfId="0" applyNumberFormat="1" applyFont="1" applyBorder="1" applyAlignment="1" applyProtection="1">
      <alignment horizontal="left" vertical="center"/>
      <protection locked="0"/>
    </xf>
    <xf numFmtId="0" fontId="18" fillId="0" borderId="16" xfId="0" applyFont="1" applyBorder="1" applyAlignment="1" applyProtection="1">
      <alignment vertical="top" wrapText="1"/>
      <protection locked="0"/>
    </xf>
    <xf numFmtId="0" fontId="18" fillId="0" borderId="11" xfId="0" applyFont="1" applyBorder="1" applyAlignment="1" applyProtection="1">
      <alignment horizontal="left" vertical="top" wrapText="1"/>
      <protection locked="0"/>
    </xf>
    <xf numFmtId="164" fontId="8" fillId="0" borderId="35" xfId="0" applyNumberFormat="1" applyFont="1" applyBorder="1" applyAlignment="1" applyProtection="1">
      <alignment horizontal="left" vertical="center"/>
      <protection locked="0"/>
    </xf>
    <xf numFmtId="0" fontId="18" fillId="0" borderId="0" xfId="0" applyFont="1" applyAlignment="1" applyProtection="1">
      <alignment vertical="top" wrapText="1"/>
      <protection locked="0"/>
    </xf>
    <xf numFmtId="0" fontId="18" fillId="0" borderId="13"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8" fillId="0" borderId="36" xfId="0" applyFont="1" applyBorder="1" applyAlignment="1" applyProtection="1">
      <alignment vertical="center" wrapText="1"/>
      <protection locked="0"/>
    </xf>
    <xf numFmtId="0" fontId="8" fillId="0" borderId="37" xfId="0" applyFont="1" applyBorder="1" applyAlignment="1" applyProtection="1">
      <alignment vertical="center" wrapText="1"/>
      <protection locked="0"/>
    </xf>
    <xf numFmtId="164" fontId="8" fillId="0" borderId="38" xfId="0" applyNumberFormat="1" applyFont="1" applyBorder="1" applyAlignment="1" applyProtection="1">
      <alignment horizontal="left" vertical="center"/>
      <protection locked="0"/>
    </xf>
    <xf numFmtId="0" fontId="8" fillId="0" borderId="38"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164" fontId="8" fillId="0" borderId="29" xfId="0" applyNumberFormat="1" applyFont="1" applyBorder="1" applyAlignment="1" applyProtection="1">
      <alignment horizontal="left" vertical="center"/>
      <protection locked="0"/>
    </xf>
    <xf numFmtId="164" fontId="8" fillId="3" borderId="3" xfId="0" applyNumberFormat="1" applyFont="1" applyFill="1" applyBorder="1" applyAlignment="1" applyProtection="1">
      <alignment horizontal="left" vertical="center"/>
      <protection locked="0"/>
    </xf>
    <xf numFmtId="0" fontId="8" fillId="3" borderId="4"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166" fontId="8" fillId="8" borderId="4" xfId="0" applyNumberFormat="1" applyFont="1" applyFill="1" applyBorder="1" applyAlignment="1" applyProtection="1">
      <alignment vertical="center" wrapText="1"/>
      <protection locked="0"/>
    </xf>
    <xf numFmtId="164" fontId="8" fillId="0" borderId="3" xfId="0" applyNumberFormat="1" applyFont="1" applyBorder="1" applyAlignment="1" applyProtection="1">
      <alignment vertical="center"/>
      <protection locked="0"/>
    </xf>
    <xf numFmtId="164" fontId="8" fillId="0" borderId="32" xfId="0" applyNumberFormat="1" applyFont="1" applyBorder="1" applyAlignment="1" applyProtection="1">
      <alignment vertical="center"/>
      <protection locked="0"/>
    </xf>
    <xf numFmtId="166" fontId="0" fillId="0" borderId="0" xfId="0" applyNumberFormat="1" applyAlignment="1">
      <alignment horizontal="right" wrapText="1" indent="1"/>
    </xf>
    <xf numFmtId="0" fontId="23" fillId="3" borderId="0" xfId="0" applyFont="1" applyFill="1" applyAlignment="1">
      <alignment horizontal="left" vertical="center" wrapText="1" readingOrder="1"/>
    </xf>
    <xf numFmtId="166" fontId="23" fillId="3" borderId="0" xfId="0" applyNumberFormat="1" applyFont="1" applyFill="1" applyAlignment="1">
      <alignment horizontal="right" vertical="center" indent="1"/>
    </xf>
    <xf numFmtId="0" fontId="11" fillId="3" borderId="0" xfId="0" applyFont="1" applyFill="1"/>
    <xf numFmtId="0" fontId="11" fillId="3" borderId="7" xfId="0" applyFont="1" applyFill="1" applyBorder="1"/>
    <xf numFmtId="0" fontId="17" fillId="0" borderId="0" xfId="0" applyFont="1" applyAlignment="1">
      <alignment horizontal="left" wrapText="1"/>
    </xf>
    <xf numFmtId="0" fontId="0" fillId="0" borderId="0" xfId="0" applyAlignment="1">
      <alignment horizontal="left" vertical="center"/>
    </xf>
    <xf numFmtId="0" fontId="0" fillId="0" borderId="7" xfId="0" applyBorder="1"/>
    <xf numFmtId="0" fontId="0" fillId="0" borderId="0" xfId="0" applyAlignment="1">
      <alignment horizontal="left" vertical="top" wrapText="1"/>
    </xf>
    <xf numFmtId="0" fontId="0" fillId="0" borderId="0" xfId="0" applyAlignment="1">
      <alignment horizontal="left"/>
    </xf>
    <xf numFmtId="0" fontId="19" fillId="0" borderId="0" xfId="0" applyFont="1" applyAlignment="1">
      <alignment wrapText="1"/>
    </xf>
    <xf numFmtId="164" fontId="8" fillId="8" borderId="3" xfId="0" applyNumberFormat="1" applyFont="1" applyFill="1" applyBorder="1" applyAlignment="1" applyProtection="1">
      <alignment vertical="center" wrapText="1"/>
      <protection locked="0"/>
    </xf>
    <xf numFmtId="0" fontId="0" fillId="8" borderId="4" xfId="0" applyFill="1" applyBorder="1" applyAlignment="1" applyProtection="1">
      <alignment vertical="center" wrapText="1"/>
      <protection locked="0"/>
    </xf>
    <xf numFmtId="0" fontId="0" fillId="8" borderId="5" xfId="0" applyFill="1" applyBorder="1" applyAlignment="1" applyProtection="1">
      <alignment vertical="center" wrapText="1"/>
      <protection locked="0"/>
    </xf>
    <xf numFmtId="166" fontId="8" fillId="0" borderId="4" xfId="0" applyNumberFormat="1"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164" fontId="8" fillId="0" borderId="3" xfId="0" applyNumberFormat="1" applyFont="1" applyBorder="1" applyAlignment="1" applyProtection="1">
      <alignment vertical="center" wrapText="1"/>
      <protection locked="0"/>
    </xf>
    <xf numFmtId="0" fontId="23" fillId="3" borderId="0" xfId="0" applyFont="1" applyFill="1" applyAlignment="1">
      <alignment vertical="center" readingOrder="1"/>
    </xf>
    <xf numFmtId="166" fontId="23" fillId="3" borderId="0" xfId="0" applyNumberFormat="1" applyFont="1" applyFill="1" applyAlignment="1">
      <alignment horizontal="right" vertical="center" wrapText="1" indent="1" readingOrder="1"/>
    </xf>
    <xf numFmtId="0" fontId="22" fillId="3" borderId="0" xfId="0" applyFont="1" applyFill="1" applyAlignment="1">
      <alignment horizontal="center" vertical="center" readingOrder="1"/>
    </xf>
    <xf numFmtId="0" fontId="0" fillId="0" borderId="0" xfId="0" applyAlignment="1">
      <alignment horizontal="justify" vertical="center"/>
    </xf>
    <xf numFmtId="164" fontId="8" fillId="0" borderId="3" xfId="0" quotePrefix="1" applyNumberFormat="1" applyFont="1" applyBorder="1" applyAlignment="1" applyProtection="1">
      <alignment horizontal="right" vertical="center"/>
      <protection locked="0"/>
    </xf>
    <xf numFmtId="166" fontId="8" fillId="0" borderId="4" xfId="0" applyNumberFormat="1" applyFont="1" applyBorder="1" applyAlignment="1" applyProtection="1">
      <alignment horizontal="right" vertical="center" wrapText="1" indent="1"/>
      <protection locked="0"/>
    </xf>
    <xf numFmtId="0" fontId="0" fillId="0" borderId="0" xfId="0" applyAlignment="1">
      <alignment vertical="top"/>
    </xf>
    <xf numFmtId="164" fontId="8" fillId="8" borderId="3" xfId="0" applyNumberFormat="1" applyFont="1" applyFill="1" applyBorder="1" applyAlignment="1" applyProtection="1">
      <alignment vertical="center"/>
      <protection locked="0"/>
    </xf>
    <xf numFmtId="0" fontId="8" fillId="8" borderId="4" xfId="0" applyFont="1" applyFill="1" applyBorder="1" applyAlignment="1" applyProtection="1">
      <alignment horizontal="left" vertical="center" wrapText="1"/>
      <protection locked="0"/>
    </xf>
    <xf numFmtId="166" fontId="8" fillId="8" borderId="4" xfId="0" applyNumberFormat="1" applyFont="1" applyFill="1" applyBorder="1" applyAlignment="1" applyProtection="1">
      <alignment horizontal="right" vertical="center" wrapText="1"/>
      <protection locked="0"/>
    </xf>
    <xf numFmtId="0" fontId="0" fillId="0" borderId="5"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166" fontId="8" fillId="0" borderId="4" xfId="0" applyNumberFormat="1" applyFont="1" applyBorder="1" applyAlignment="1" applyProtection="1">
      <alignment horizontal="right" vertical="center" wrapText="1"/>
      <protection locked="0"/>
    </xf>
    <xf numFmtId="0" fontId="23" fillId="3" borderId="0" xfId="0" applyFont="1" applyFill="1" applyAlignment="1">
      <alignment horizontal="left" vertical="center" readingOrder="1"/>
    </xf>
    <xf numFmtId="167" fontId="23" fillId="3" borderId="0" xfId="0" applyNumberFormat="1" applyFont="1" applyFill="1" applyAlignment="1">
      <alignment horizontal="left" vertical="center" wrapText="1"/>
    </xf>
    <xf numFmtId="1" fontId="23" fillId="3" borderId="0" xfId="0" applyNumberFormat="1" applyFont="1" applyFill="1" applyAlignment="1">
      <alignment horizontal="center" vertical="center" wrapText="1"/>
    </xf>
    <xf numFmtId="167" fontId="22" fillId="3" borderId="0" xfId="0" applyNumberFormat="1" applyFont="1" applyFill="1" applyAlignment="1">
      <alignment horizontal="center" vertical="center" wrapText="1"/>
    </xf>
    <xf numFmtId="0" fontId="27" fillId="0" borderId="0" xfId="0" applyFont="1"/>
    <xf numFmtId="167" fontId="23" fillId="11" borderId="0" xfId="0" applyNumberFormat="1" applyFont="1" applyFill="1" applyAlignment="1">
      <alignment horizontal="left" vertical="center" wrapText="1"/>
    </xf>
    <xf numFmtId="1" fontId="23" fillId="11" borderId="0" xfId="0" applyNumberFormat="1" applyFont="1" applyFill="1" applyAlignment="1">
      <alignment horizontal="center" vertical="center" wrapText="1"/>
    </xf>
    <xf numFmtId="0" fontId="28" fillId="0" borderId="0" xfId="0" applyFont="1"/>
    <xf numFmtId="167" fontId="29" fillId="0" borderId="0" xfId="0" applyNumberFormat="1" applyFont="1" applyAlignment="1">
      <alignment vertical="center" wrapText="1"/>
    </xf>
    <xf numFmtId="0" fontId="23" fillId="0" borderId="0" xfId="0" applyFont="1" applyAlignment="1">
      <alignment horizontal="center" vertical="center" wrapText="1"/>
    </xf>
    <xf numFmtId="0" fontId="17" fillId="0" borderId="0" xfId="0" applyFont="1"/>
    <xf numFmtId="0" fontId="3" fillId="2" borderId="0" xfId="0" applyFont="1" applyFill="1" applyAlignment="1">
      <alignment horizontal="center" vertical="center"/>
    </xf>
    <xf numFmtId="0" fontId="31" fillId="0" borderId="0" xfId="0" applyFont="1" applyAlignment="1">
      <alignment horizontal="center"/>
    </xf>
    <xf numFmtId="0" fontId="32" fillId="12" borderId="0" xfId="2" applyFont="1" applyFill="1" applyAlignment="1" applyProtection="1">
      <alignment vertical="center" wrapText="1"/>
    </xf>
    <xf numFmtId="0" fontId="33" fillId="0" borderId="0" xfId="0" applyFont="1" applyAlignment="1">
      <alignment vertical="center"/>
    </xf>
    <xf numFmtId="0" fontId="34" fillId="10" borderId="41" xfId="0" applyFont="1" applyFill="1" applyBorder="1" applyAlignment="1">
      <alignment horizontal="center" vertical="center" wrapText="1"/>
    </xf>
    <xf numFmtId="0" fontId="23" fillId="2" borderId="0" xfId="0" applyFont="1" applyFill="1" applyAlignment="1">
      <alignment horizontal="justify" vertical="center"/>
    </xf>
    <xf numFmtId="0" fontId="35" fillId="0" borderId="0" xfId="0" applyFont="1" applyAlignment="1">
      <alignment vertical="center"/>
    </xf>
    <xf numFmtId="0" fontId="10" fillId="0" borderId="0" xfId="0" applyFont="1" applyAlignment="1">
      <alignment horizontal="center" wrapText="1"/>
    </xf>
    <xf numFmtId="0" fontId="35" fillId="0" borderId="0" xfId="0" applyFont="1" applyAlignment="1">
      <alignment vertical="center" wrapText="1"/>
    </xf>
    <xf numFmtId="0" fontId="33" fillId="0" borderId="0" xfId="0" applyFont="1" applyAlignment="1">
      <alignment horizontal="justify" vertical="center"/>
    </xf>
    <xf numFmtId="0" fontId="32" fillId="0" borderId="0" xfId="2" applyFont="1" applyFill="1" applyAlignment="1" applyProtection="1">
      <alignment horizontal="justify" vertical="center"/>
    </xf>
    <xf numFmtId="0" fontId="35" fillId="0" borderId="0" xfId="0" applyFont="1" applyAlignment="1">
      <alignment horizontal="justify" vertical="center"/>
    </xf>
    <xf numFmtId="0" fontId="23" fillId="3" borderId="0" xfId="0" applyFont="1" applyFill="1" applyAlignment="1">
      <alignment horizontal="justify" vertical="center"/>
    </xf>
    <xf numFmtId="0" fontId="32" fillId="0" borderId="0" xfId="2" applyFont="1" applyAlignment="1" applyProtection="1">
      <alignment horizontal="justify" vertical="center"/>
    </xf>
    <xf numFmtId="0" fontId="33" fillId="0" borderId="0" xfId="2" applyFont="1" applyAlignment="1" applyProtection="1">
      <alignment horizontal="justify" vertical="center"/>
    </xf>
    <xf numFmtId="0" fontId="33" fillId="0" borderId="0" xfId="0" applyFont="1" applyAlignment="1">
      <alignment horizontal="left" vertical="center" wrapText="1"/>
    </xf>
    <xf numFmtId="0" fontId="30" fillId="0" borderId="0" xfId="2" applyFill="1" applyAlignment="1">
      <alignment wrapText="1"/>
    </xf>
    <xf numFmtId="0" fontId="32" fillId="0" borderId="0" xfId="2" applyFont="1" applyAlignment="1" applyProtection="1">
      <alignment vertical="center"/>
    </xf>
    <xf numFmtId="0" fontId="33" fillId="12" borderId="0" xfId="2" applyFont="1" applyFill="1" applyAlignment="1" applyProtection="1">
      <alignment horizontal="justify" vertical="center"/>
    </xf>
    <xf numFmtId="0" fontId="33" fillId="0" borderId="0" xfId="0" applyFont="1" applyAlignment="1">
      <alignment horizontal="center" vertical="center"/>
    </xf>
    <xf numFmtId="7" fontId="18" fillId="0" borderId="20" xfId="0" applyNumberFormat="1" applyFont="1" applyBorder="1" applyAlignment="1" applyProtection="1">
      <alignment horizontal="right" vertical="top" wrapText="1" indent="1"/>
      <protection locked="0"/>
    </xf>
    <xf numFmtId="7" fontId="18" fillId="0" borderId="31" xfId="0" applyNumberFormat="1" applyFont="1" applyBorder="1" applyAlignment="1" applyProtection="1">
      <alignment horizontal="right" vertical="top" wrapText="1" indent="1"/>
      <protection locked="0"/>
    </xf>
    <xf numFmtId="7" fontId="18" fillId="0" borderId="16" xfId="0" applyNumberFormat="1" applyFont="1" applyBorder="1" applyAlignment="1" applyProtection="1">
      <alignment horizontal="right" vertical="top" wrapText="1" indent="1"/>
      <protection locked="0"/>
    </xf>
    <xf numFmtId="7" fontId="8" fillId="0" borderId="15" xfId="0" applyNumberFormat="1" applyFont="1" applyBorder="1" applyAlignment="1" applyProtection="1">
      <alignment horizontal="right" vertical="center" wrapText="1" indent="1"/>
      <protection locked="0"/>
    </xf>
    <xf numFmtId="7" fontId="8" fillId="0" borderId="33" xfId="0" applyNumberFormat="1" applyFont="1" applyBorder="1" applyAlignment="1" applyProtection="1">
      <alignment horizontal="right" vertical="center" wrapText="1" indent="1"/>
      <protection locked="0"/>
    </xf>
    <xf numFmtId="7" fontId="8" fillId="10" borderId="4" xfId="0" applyNumberFormat="1" applyFont="1" applyFill="1" applyBorder="1" applyAlignment="1" applyProtection="1">
      <alignment horizontal="right" vertical="center" wrapText="1" indent="1"/>
      <protection locked="0"/>
    </xf>
    <xf numFmtId="7" fontId="9" fillId="3" borderId="4" xfId="0" applyNumberFormat="1" applyFont="1" applyFill="1" applyBorder="1" applyAlignment="1">
      <alignment horizontal="right" vertical="center" wrapText="1" indent="1"/>
    </xf>
    <xf numFmtId="164" fontId="8" fillId="9" borderId="3" xfId="0" applyNumberFormat="1" applyFont="1" applyFill="1" applyBorder="1" applyAlignment="1" applyProtection="1">
      <alignment horizontal="left" vertical="center"/>
      <protection locked="0"/>
    </xf>
    <xf numFmtId="164" fontId="8" fillId="9" borderId="28" xfId="0" applyNumberFormat="1" applyFont="1" applyFill="1" applyBorder="1" applyAlignment="1" applyProtection="1">
      <alignment horizontal="left" vertical="center"/>
      <protection locked="0"/>
    </xf>
    <xf numFmtId="164" fontId="8" fillId="0" borderId="1" xfId="0" applyNumberFormat="1" applyFont="1" applyBorder="1" applyAlignment="1" applyProtection="1">
      <alignment vertical="center" wrapText="1"/>
      <protection locked="0"/>
    </xf>
    <xf numFmtId="164" fontId="8" fillId="0" borderId="38" xfId="0" applyNumberFormat="1" applyFont="1" applyBorder="1" applyAlignment="1" applyProtection="1">
      <alignment vertical="center"/>
      <protection locked="0"/>
    </xf>
    <xf numFmtId="164" fontId="8" fillId="0" borderId="40" xfId="0" applyNumberFormat="1" applyFont="1" applyBorder="1" applyAlignment="1" applyProtection="1">
      <alignment vertical="center"/>
      <protection locked="0"/>
    </xf>
    <xf numFmtId="164" fontId="8" fillId="0" borderId="42" xfId="0" applyNumberFormat="1" applyFont="1" applyBorder="1" applyAlignment="1" applyProtection="1">
      <alignment vertical="center"/>
      <protection locked="0"/>
    </xf>
    <xf numFmtId="164" fontId="8" fillId="9" borderId="43" xfId="0" applyNumberFormat="1" applyFont="1" applyFill="1" applyBorder="1" applyAlignment="1" applyProtection="1">
      <alignment horizontal="left" vertical="center"/>
      <protection locked="0"/>
    </xf>
    <xf numFmtId="164" fontId="8" fillId="0" borderId="9" xfId="0" applyNumberFormat="1" applyFont="1" applyBorder="1" applyAlignment="1" applyProtection="1">
      <alignment vertical="center" wrapText="1"/>
      <protection locked="0"/>
    </xf>
    <xf numFmtId="164" fontId="8" fillId="0" borderId="9" xfId="0" applyNumberFormat="1" applyFont="1" applyBorder="1" applyAlignment="1" applyProtection="1">
      <alignment vertical="center"/>
      <protection locked="0"/>
    </xf>
    <xf numFmtId="164" fontId="8" fillId="0" borderId="33" xfId="0" applyNumberFormat="1" applyFont="1" applyBorder="1" applyAlignment="1" applyProtection="1">
      <alignment vertical="center" wrapText="1"/>
      <protection locked="0"/>
    </xf>
    <xf numFmtId="0" fontId="8" fillId="0" borderId="26" xfId="0" applyFont="1" applyBorder="1" applyAlignment="1" applyProtection="1">
      <alignment vertical="top" wrapText="1"/>
      <protection locked="0"/>
    </xf>
    <xf numFmtId="164" fontId="8" fillId="0" borderId="10" xfId="0" applyNumberFormat="1" applyFont="1" applyBorder="1" applyAlignment="1" applyProtection="1">
      <alignment vertical="center" wrapText="1"/>
      <protection locked="0"/>
    </xf>
    <xf numFmtId="7" fontId="18" fillId="0" borderId="33" xfId="0" applyNumberFormat="1" applyFont="1" applyBorder="1" applyAlignment="1" applyProtection="1">
      <alignment horizontal="right" vertical="top" wrapText="1" indent="1"/>
      <protection locked="0"/>
    </xf>
    <xf numFmtId="164" fontId="8" fillId="0" borderId="29" xfId="0" applyNumberFormat="1" applyFont="1" applyBorder="1" applyAlignment="1" applyProtection="1">
      <alignment vertical="center" wrapText="1"/>
      <protection locked="0"/>
    </xf>
    <xf numFmtId="164" fontId="8" fillId="0" borderId="0" xfId="0" applyNumberFormat="1" applyFont="1" applyBorder="1" applyAlignment="1" applyProtection="1">
      <alignment vertical="center" wrapText="1"/>
      <protection locked="0"/>
    </xf>
    <xf numFmtId="164" fontId="8" fillId="8" borderId="45" xfId="0" applyNumberFormat="1" applyFont="1" applyFill="1" applyBorder="1" applyAlignment="1" applyProtection="1">
      <alignment horizontal="left" vertical="center" wrapText="1"/>
      <protection locked="0"/>
    </xf>
    <xf numFmtId="166" fontId="8" fillId="8" borderId="46" xfId="0" applyNumberFormat="1" applyFont="1" applyFill="1" applyBorder="1" applyAlignment="1" applyProtection="1">
      <alignment horizontal="right" vertical="center" wrapText="1" indent="1"/>
      <protection locked="0"/>
    </xf>
    <xf numFmtId="0" fontId="8" fillId="8" borderId="46" xfId="0" applyFont="1" applyFill="1" applyBorder="1" applyAlignment="1" applyProtection="1">
      <alignment vertical="center" wrapText="1"/>
      <protection locked="0"/>
    </xf>
    <xf numFmtId="0" fontId="8" fillId="8" borderId="47" xfId="0" applyFont="1" applyFill="1" applyBorder="1" applyAlignment="1" applyProtection="1">
      <alignment vertical="center" wrapText="1"/>
      <protection locked="0"/>
    </xf>
    <xf numFmtId="164" fontId="8" fillId="9" borderId="48" xfId="0" applyNumberFormat="1" applyFont="1" applyFill="1" applyBorder="1" applyAlignment="1" applyProtection="1">
      <alignment horizontal="left" vertical="center" wrapText="1"/>
      <protection locked="0"/>
    </xf>
    <xf numFmtId="0" fontId="8" fillId="9" borderId="48" xfId="0" applyFont="1" applyFill="1" applyBorder="1" applyAlignment="1" applyProtection="1">
      <alignment vertical="center" wrapText="1"/>
      <protection locked="0"/>
    </xf>
    <xf numFmtId="166" fontId="8" fillId="9" borderId="13" xfId="0" applyNumberFormat="1" applyFont="1" applyFill="1" applyBorder="1" applyAlignment="1" applyProtection="1">
      <alignment horizontal="right" vertical="center" wrapText="1" indent="1"/>
      <protection locked="0"/>
    </xf>
    <xf numFmtId="0" fontId="8" fillId="9" borderId="13" xfId="0" applyFont="1" applyFill="1" applyBorder="1" applyAlignment="1" applyProtection="1">
      <alignment vertical="center" wrapText="1"/>
      <protection locked="0"/>
    </xf>
    <xf numFmtId="0" fontId="0" fillId="0" borderId="49" xfId="0" applyBorder="1" applyAlignment="1" applyProtection="1">
      <alignment wrapText="1"/>
      <protection locked="0"/>
    </xf>
    <xf numFmtId="164" fontId="8" fillId="0" borderId="31" xfId="0" applyNumberFormat="1" applyFont="1" applyBorder="1" applyAlignment="1" applyProtection="1">
      <alignment vertical="center" wrapText="1"/>
      <protection locked="0"/>
    </xf>
    <xf numFmtId="164" fontId="8" fillId="0" borderId="12" xfId="0" applyNumberFormat="1" applyFont="1" applyBorder="1" applyAlignment="1" applyProtection="1">
      <alignment vertical="center"/>
      <protection locked="0"/>
    </xf>
    <xf numFmtId="164" fontId="8" fillId="9" borderId="24" xfId="0" applyNumberFormat="1" applyFont="1" applyFill="1" applyBorder="1" applyAlignment="1" applyProtection="1">
      <alignment horizontal="left" vertical="center"/>
      <protection locked="0"/>
    </xf>
    <xf numFmtId="164" fontId="8" fillId="0" borderId="38" xfId="0" applyNumberFormat="1" applyFont="1" applyBorder="1" applyAlignment="1" applyProtection="1">
      <alignment vertical="center" wrapText="1"/>
      <protection locked="0"/>
    </xf>
    <xf numFmtId="164" fontId="8" fillId="0" borderId="0" xfId="0" applyNumberFormat="1" applyFont="1" applyBorder="1" applyAlignment="1" applyProtection="1">
      <alignment vertical="center"/>
      <protection locked="0"/>
    </xf>
    <xf numFmtId="164" fontId="8" fillId="0" borderId="6" xfId="0" applyNumberFormat="1" applyFont="1" applyBorder="1" applyAlignment="1" applyProtection="1">
      <alignment vertical="center"/>
      <protection locked="0"/>
    </xf>
    <xf numFmtId="164" fontId="8" fillId="9" borderId="51" xfId="0" applyNumberFormat="1" applyFont="1" applyFill="1" applyBorder="1" applyAlignment="1" applyProtection="1">
      <alignment horizontal="left" vertical="center"/>
      <protection locked="0"/>
    </xf>
    <xf numFmtId="164" fontId="8" fillId="0" borderId="50" xfId="0" applyNumberFormat="1" applyFont="1" applyBorder="1" applyAlignment="1" applyProtection="1">
      <alignment vertical="center"/>
      <protection locked="0"/>
    </xf>
    <xf numFmtId="164" fontId="8" fillId="0" borderId="52" xfId="0" applyNumberFormat="1" applyFont="1" applyBorder="1" applyAlignment="1" applyProtection="1">
      <alignment vertical="center"/>
      <protection locked="0"/>
    </xf>
    <xf numFmtId="164" fontId="18" fillId="0" borderId="31" xfId="0" applyNumberFormat="1" applyFont="1" applyBorder="1" applyAlignment="1" applyProtection="1">
      <alignment horizontal="left" vertical="top" wrapText="1"/>
      <protection locked="0"/>
    </xf>
    <xf numFmtId="164" fontId="18" fillId="0" borderId="20" xfId="0" applyNumberFormat="1" applyFont="1" applyBorder="1" applyAlignment="1" applyProtection="1">
      <alignment horizontal="left" vertical="top" wrapText="1"/>
      <protection locked="0"/>
    </xf>
    <xf numFmtId="164" fontId="8" fillId="0" borderId="20" xfId="0" applyNumberFormat="1" applyFont="1" applyBorder="1" applyAlignment="1" applyProtection="1">
      <alignment vertical="center"/>
      <protection locked="0"/>
    </xf>
    <xf numFmtId="0" fontId="8" fillId="0" borderId="53" xfId="0" applyFont="1" applyBorder="1" applyAlignment="1" applyProtection="1">
      <alignment vertical="center" wrapText="1"/>
      <protection locked="0"/>
    </xf>
    <xf numFmtId="164" fontId="8" fillId="0" borderId="44" xfId="0" applyNumberFormat="1" applyFont="1" applyBorder="1" applyAlignment="1" applyProtection="1">
      <alignment horizontal="left" vertical="center"/>
      <protection locked="0"/>
    </xf>
    <xf numFmtId="0" fontId="18" fillId="0" borderId="31" xfId="0" applyFont="1" applyBorder="1" applyAlignment="1" applyProtection="1">
      <alignment horizontal="left" vertical="top" wrapText="1"/>
      <protection locked="0"/>
    </xf>
    <xf numFmtId="164" fontId="8" fillId="0" borderId="54" xfId="0" applyNumberFormat="1" applyFont="1" applyBorder="1" applyAlignment="1" applyProtection="1">
      <alignment horizontal="left" vertical="center"/>
      <protection locked="0"/>
    </xf>
    <xf numFmtId="0" fontId="8" fillId="0" borderId="42" xfId="0" applyFont="1" applyBorder="1" applyAlignment="1" applyProtection="1">
      <alignment vertical="center" wrapText="1"/>
      <protection locked="0"/>
    </xf>
    <xf numFmtId="164" fontId="8" fillId="0" borderId="55" xfId="0" applyNumberFormat="1" applyFont="1" applyBorder="1" applyAlignment="1" applyProtection="1">
      <alignment horizontal="left" vertical="center"/>
      <protection locked="0"/>
    </xf>
    <xf numFmtId="7" fontId="18" fillId="0" borderId="56" xfId="0" applyNumberFormat="1" applyFont="1" applyBorder="1" applyAlignment="1" applyProtection="1">
      <alignment horizontal="right" vertical="top" wrapText="1" indent="1"/>
      <protection locked="0"/>
    </xf>
    <xf numFmtId="0" fontId="8" fillId="0" borderId="57" xfId="0" applyFont="1" applyBorder="1" applyAlignment="1" applyProtection="1">
      <alignment vertical="center" wrapText="1"/>
      <protection locked="0"/>
    </xf>
    <xf numFmtId="0" fontId="18" fillId="0" borderId="56" xfId="0" applyFont="1" applyBorder="1" applyAlignment="1" applyProtection="1">
      <alignment vertical="top" wrapText="1"/>
      <protection locked="0"/>
    </xf>
    <xf numFmtId="0" fontId="8" fillId="0" borderId="58" xfId="0" applyFont="1" applyBorder="1" applyAlignment="1" applyProtection="1">
      <alignment vertical="center" wrapText="1"/>
      <protection locked="0"/>
    </xf>
    <xf numFmtId="0" fontId="6" fillId="0" borderId="1" xfId="0" applyFont="1" applyBorder="1" applyAlignment="1" applyProtection="1">
      <alignment horizontal="left" vertical="center" wrapText="1" readingOrder="1"/>
      <protection locked="0"/>
    </xf>
    <xf numFmtId="0" fontId="7" fillId="0" borderId="1" xfId="0" applyFont="1" applyBorder="1" applyAlignment="1" applyProtection="1">
      <alignment horizontal="left" vertical="center" wrapText="1" readingOrder="1"/>
      <protection locked="0"/>
    </xf>
    <xf numFmtId="0" fontId="8" fillId="0" borderId="0" xfId="0" applyFont="1" applyAlignment="1">
      <alignment horizontal="center" vertical="center" wrapText="1" readingOrder="1"/>
    </xf>
    <xf numFmtId="0" fontId="2" fillId="2" borderId="0" xfId="0" applyFont="1" applyFill="1" applyAlignment="1">
      <alignment horizontal="center" vertical="center"/>
    </xf>
    <xf numFmtId="0" fontId="4" fillId="0" borderId="1" xfId="0" applyFont="1" applyBorder="1" applyAlignment="1" applyProtection="1">
      <alignment horizontal="left" vertical="center" wrapText="1" readingOrder="1"/>
      <protection locked="0"/>
    </xf>
    <xf numFmtId="164" fontId="4" fillId="0" borderId="1" xfId="0" applyNumberFormat="1" applyFont="1" applyBorder="1" applyAlignment="1" applyProtection="1">
      <alignment horizontal="left" vertical="center" wrapText="1" readingOrder="1"/>
      <protection locked="0"/>
    </xf>
    <xf numFmtId="0" fontId="5" fillId="0" borderId="2" xfId="0" applyFont="1" applyBorder="1" applyAlignment="1">
      <alignment horizontal="left" vertical="center"/>
    </xf>
    <xf numFmtId="0" fontId="22" fillId="3" borderId="0" xfId="0" applyFont="1" applyFill="1" applyAlignment="1">
      <alignment horizontal="center" vertical="center" wrapText="1"/>
    </xf>
    <xf numFmtId="0" fontId="3" fillId="3" borderId="0" xfId="0" applyFont="1" applyFill="1" applyAlignment="1">
      <alignment horizontal="center" vertical="center" wrapText="1" readingOrder="1"/>
    </xf>
    <xf numFmtId="164" fontId="5" fillId="0" borderId="1" xfId="0" applyNumberFormat="1" applyFont="1" applyBorder="1" applyAlignment="1">
      <alignment horizontal="left" vertical="center" wrapText="1" readingOrder="1"/>
    </xf>
    <xf numFmtId="0" fontId="19" fillId="0" borderId="6" xfId="0" applyFont="1" applyBorder="1" applyAlignment="1">
      <alignment horizontal="center" vertical="center" wrapText="1" readingOrder="1"/>
    </xf>
    <xf numFmtId="0" fontId="19" fillId="0" borderId="0" xfId="0" applyFont="1" applyAlignment="1">
      <alignment horizontal="center" vertical="center" wrapText="1" readingOrder="1"/>
    </xf>
    <xf numFmtId="0" fontId="20" fillId="0" borderId="6" xfId="0" applyFont="1" applyBorder="1" applyAlignment="1">
      <alignment horizontal="center" vertical="center" wrapText="1" readingOrder="1"/>
    </xf>
    <xf numFmtId="0" fontId="20" fillId="0" borderId="0" xfId="0" applyFont="1" applyAlignment="1">
      <alignment horizontal="center" vertical="center" wrapText="1" readingOrder="1"/>
    </xf>
    <xf numFmtId="0" fontId="10" fillId="3" borderId="0" xfId="0" applyFont="1" applyFill="1" applyAlignment="1">
      <alignment horizontal="center" vertical="center" wrapText="1" readingOrder="1"/>
    </xf>
    <xf numFmtId="0" fontId="19" fillId="0" borderId="0" xfId="0" applyFont="1" applyAlignment="1">
      <alignment horizontal="center" vertical="center" wrapText="1"/>
    </xf>
    <xf numFmtId="0" fontId="5" fillId="0" borderId="0" xfId="0"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6" fillId="10" borderId="1" xfId="0" applyFont="1" applyFill="1" applyBorder="1" applyAlignment="1" applyProtection="1">
      <alignment horizontal="left" vertical="center" wrapText="1" readingOrder="1"/>
      <protection locked="0"/>
    </xf>
    <xf numFmtId="164" fontId="8" fillId="0" borderId="2" xfId="0" applyNumberFormat="1" applyFont="1" applyBorder="1" applyAlignment="1" applyProtection="1">
      <alignment vertical="center" wrapText="1"/>
      <protection locked="0"/>
    </xf>
  </cellXfs>
  <cellStyles count="3">
    <cellStyle name="Currency" xfId="1" builtinId="4"/>
    <cellStyle name="Hyperlink" xfId="2"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5E5D0-254A-4887-8C07-BF1A5A44BC7E}">
  <sheetPr>
    <tabColor rgb="FFFFFF00"/>
  </sheetPr>
  <dimension ref="A1:B61"/>
  <sheetViews>
    <sheetView zoomScaleNormal="100" workbookViewId="0">
      <selection activeCell="C19" sqref="C19"/>
    </sheetView>
  </sheetViews>
  <sheetFormatPr defaultColWidth="0" defaultRowHeight="14.25" zeroHeight="1" x14ac:dyDescent="0.2"/>
  <cols>
    <col min="1" max="1" width="219.28515625" style="172" customWidth="1"/>
    <col min="2" max="2" width="33.28515625" style="170" customWidth="1"/>
    <col min="3" max="16384" width="8.7109375" hidden="1"/>
  </cols>
  <sheetData>
    <row r="1" spans="1:2" ht="23.25" customHeight="1" x14ac:dyDescent="0.2">
      <c r="A1" s="169" t="s">
        <v>134</v>
      </c>
    </row>
    <row r="2" spans="1:2" ht="33" customHeight="1" x14ac:dyDescent="0.2">
      <c r="A2" s="171" t="s">
        <v>135</v>
      </c>
    </row>
    <row r="3" spans="1:2" ht="17.25" customHeight="1" x14ac:dyDescent="0.2"/>
    <row r="4" spans="1:2" ht="23.25" customHeight="1" x14ac:dyDescent="0.2">
      <c r="A4" s="173" t="s">
        <v>136</v>
      </c>
    </row>
    <row r="5" spans="1:2" ht="17.25" customHeight="1" x14ac:dyDescent="0.2"/>
    <row r="6" spans="1:2" ht="23.25" customHeight="1" x14ac:dyDescent="0.2">
      <c r="A6" s="174" t="s">
        <v>137</v>
      </c>
    </row>
    <row r="7" spans="1:2" ht="17.25" customHeight="1" x14ac:dyDescent="0.2">
      <c r="A7" s="175" t="s">
        <v>138</v>
      </c>
    </row>
    <row r="8" spans="1:2" ht="17.25" customHeight="1" x14ac:dyDescent="0.2">
      <c r="A8" s="175" t="s">
        <v>139</v>
      </c>
    </row>
    <row r="9" spans="1:2" ht="17.25" customHeight="1" x14ac:dyDescent="0.2">
      <c r="A9" s="175"/>
    </row>
    <row r="10" spans="1:2" ht="23.25" customHeight="1" x14ac:dyDescent="0.2">
      <c r="A10" s="174" t="s">
        <v>140</v>
      </c>
      <c r="B10" s="176" t="s">
        <v>141</v>
      </c>
    </row>
    <row r="11" spans="1:2" ht="17.25" customHeight="1" x14ac:dyDescent="0.2">
      <c r="A11" s="177" t="s">
        <v>142</v>
      </c>
    </row>
    <row r="12" spans="1:2" ht="17.25" customHeight="1" x14ac:dyDescent="0.2">
      <c r="A12" s="175" t="s">
        <v>143</v>
      </c>
    </row>
    <row r="13" spans="1:2" ht="17.25" customHeight="1" x14ac:dyDescent="0.2">
      <c r="A13" s="175" t="s">
        <v>144</v>
      </c>
    </row>
    <row r="14" spans="1:2" ht="17.25" customHeight="1" x14ac:dyDescent="0.2">
      <c r="A14" s="178" t="s">
        <v>145</v>
      </c>
    </row>
    <row r="15" spans="1:2" ht="17.25" customHeight="1" x14ac:dyDescent="0.2">
      <c r="A15" s="175" t="s">
        <v>146</v>
      </c>
    </row>
    <row r="16" spans="1:2" ht="17.25" customHeight="1" x14ac:dyDescent="0.2">
      <c r="A16" s="175"/>
    </row>
    <row r="17" spans="1:1" ht="23.25" customHeight="1" x14ac:dyDescent="0.2">
      <c r="A17" s="174" t="s">
        <v>147</v>
      </c>
    </row>
    <row r="18" spans="1:1" ht="17.25" customHeight="1" x14ac:dyDescent="0.2">
      <c r="A18" s="178" t="s">
        <v>148</v>
      </c>
    </row>
    <row r="19" spans="1:1" ht="17.25" customHeight="1" x14ac:dyDescent="0.2">
      <c r="A19" s="178" t="s">
        <v>149</v>
      </c>
    </row>
    <row r="20" spans="1:1" ht="17.25" customHeight="1" x14ac:dyDescent="0.2">
      <c r="A20" s="179" t="s">
        <v>150</v>
      </c>
    </row>
    <row r="21" spans="1:1" ht="17.25" customHeight="1" x14ac:dyDescent="0.2">
      <c r="A21" s="180"/>
    </row>
    <row r="22" spans="1:1" ht="23.25" customHeight="1" x14ac:dyDescent="0.2">
      <c r="A22" s="174" t="s">
        <v>151</v>
      </c>
    </row>
    <row r="23" spans="1:1" ht="17.25" customHeight="1" x14ac:dyDescent="0.2">
      <c r="A23" s="180" t="s">
        <v>152</v>
      </c>
    </row>
    <row r="24" spans="1:1" ht="17.25" customHeight="1" x14ac:dyDescent="0.2">
      <c r="A24" s="180"/>
    </row>
    <row r="25" spans="1:1" ht="23.25" customHeight="1" x14ac:dyDescent="0.2">
      <c r="A25" s="174" t="s">
        <v>153</v>
      </c>
    </row>
    <row r="26" spans="1:1" ht="17.25" customHeight="1" x14ac:dyDescent="0.2">
      <c r="A26" s="181" t="s">
        <v>154</v>
      </c>
    </row>
    <row r="27" spans="1:1" ht="32.25" customHeight="1" x14ac:dyDescent="0.2">
      <c r="A27" s="178" t="s">
        <v>155</v>
      </c>
    </row>
    <row r="28" spans="1:1" ht="17.25" customHeight="1" x14ac:dyDescent="0.2">
      <c r="A28" s="181" t="s">
        <v>156</v>
      </c>
    </row>
    <row r="29" spans="1:1" ht="32.25" customHeight="1" x14ac:dyDescent="0.2">
      <c r="A29" s="178" t="s">
        <v>157</v>
      </c>
    </row>
    <row r="30" spans="1:1" ht="17.25" customHeight="1" x14ac:dyDescent="0.2">
      <c r="A30" s="181" t="s">
        <v>20</v>
      </c>
    </row>
    <row r="31" spans="1:1" ht="17.25" customHeight="1" x14ac:dyDescent="0.2">
      <c r="A31" s="178" t="s">
        <v>158</v>
      </c>
    </row>
    <row r="32" spans="1:1" ht="17.25" customHeight="1" x14ac:dyDescent="0.2">
      <c r="A32" s="181" t="s">
        <v>159</v>
      </c>
    </row>
    <row r="33" spans="1:1" ht="32.25" customHeight="1" x14ac:dyDescent="0.2">
      <c r="A33" s="178" t="s">
        <v>160</v>
      </c>
    </row>
    <row r="34" spans="1:1" ht="32.25" customHeight="1" x14ac:dyDescent="0.2">
      <c r="A34" s="177" t="s">
        <v>161</v>
      </c>
    </row>
    <row r="35" spans="1:1" ht="17.25" customHeight="1" x14ac:dyDescent="0.2">
      <c r="A35" s="181" t="s">
        <v>16</v>
      </c>
    </row>
    <row r="36" spans="1:1" ht="32.25" customHeight="1" x14ac:dyDescent="0.2">
      <c r="A36" s="178" t="s">
        <v>162</v>
      </c>
    </row>
    <row r="37" spans="1:1" ht="32.25" customHeight="1" x14ac:dyDescent="0.2">
      <c r="A37" s="178" t="s">
        <v>163</v>
      </c>
    </row>
    <row r="38" spans="1:1" ht="32.25" customHeight="1" x14ac:dyDescent="0.2">
      <c r="A38" s="178" t="s">
        <v>164</v>
      </c>
    </row>
    <row r="39" spans="1:1" ht="17.25" customHeight="1" x14ac:dyDescent="0.2">
      <c r="A39" s="177"/>
    </row>
    <row r="40" spans="1:1" ht="22.5" customHeight="1" x14ac:dyDescent="0.2">
      <c r="A40" s="174" t="s">
        <v>165</v>
      </c>
    </row>
    <row r="41" spans="1:1" ht="17.25" customHeight="1" x14ac:dyDescent="0.2">
      <c r="A41" s="182" t="s">
        <v>166</v>
      </c>
    </row>
    <row r="42" spans="1:1" ht="17.25" customHeight="1" x14ac:dyDescent="0.2">
      <c r="A42" s="183" t="s">
        <v>167</v>
      </c>
    </row>
    <row r="43" spans="1:1" ht="17.25" customHeight="1" x14ac:dyDescent="0.2">
      <c r="A43" s="180" t="s">
        <v>168</v>
      </c>
    </row>
    <row r="44" spans="1:1" ht="32.25" customHeight="1" x14ac:dyDescent="0.2">
      <c r="A44" s="180" t="s">
        <v>169</v>
      </c>
    </row>
    <row r="45" spans="1:1" ht="32.25" customHeight="1" x14ac:dyDescent="0.2">
      <c r="A45" s="180" t="s">
        <v>170</v>
      </c>
    </row>
    <row r="46" spans="1:1" ht="17.25" customHeight="1" x14ac:dyDescent="0.2">
      <c r="A46" s="184" t="s">
        <v>171</v>
      </c>
    </row>
    <row r="47" spans="1:1" ht="32.25" customHeight="1" x14ac:dyDescent="0.2">
      <c r="A47" s="178" t="s">
        <v>172</v>
      </c>
    </row>
    <row r="48" spans="1:1" ht="32.25" customHeight="1" x14ac:dyDescent="0.2">
      <c r="A48" s="178" t="s">
        <v>173</v>
      </c>
    </row>
    <row r="49" spans="1:1" ht="32.25" customHeight="1" x14ac:dyDescent="0.2">
      <c r="A49" s="180" t="s">
        <v>174</v>
      </c>
    </row>
    <row r="50" spans="1:1" ht="17.25" customHeight="1" x14ac:dyDescent="0.2">
      <c r="A50" s="180" t="s">
        <v>175</v>
      </c>
    </row>
    <row r="51" spans="1:1" ht="17.25" customHeight="1" x14ac:dyDescent="0.2">
      <c r="A51" s="180" t="s">
        <v>176</v>
      </c>
    </row>
    <row r="52" spans="1:1" ht="17.25" customHeight="1" x14ac:dyDescent="0.2">
      <c r="A52" s="180"/>
    </row>
    <row r="53" spans="1:1" ht="22.5" customHeight="1" x14ac:dyDescent="0.2">
      <c r="A53" s="174" t="s">
        <v>177</v>
      </c>
    </row>
    <row r="54" spans="1:1" ht="32.25" customHeight="1" x14ac:dyDescent="0.2">
      <c r="A54" s="185" t="s">
        <v>178</v>
      </c>
    </row>
    <row r="55" spans="1:1" ht="17.25" customHeight="1" x14ac:dyDescent="0.2">
      <c r="A55" s="186" t="s">
        <v>179</v>
      </c>
    </row>
    <row r="56" spans="1:1" ht="17.25" customHeight="1" x14ac:dyDescent="0.2">
      <c r="A56" s="182" t="s">
        <v>180</v>
      </c>
    </row>
    <row r="57" spans="1:1" ht="17.25" customHeight="1" x14ac:dyDescent="0.2">
      <c r="A57" s="179" t="s">
        <v>181</v>
      </c>
    </row>
    <row r="58" spans="1:1" ht="17.25" customHeight="1" x14ac:dyDescent="0.2">
      <c r="A58" s="187" t="s">
        <v>182</v>
      </c>
    </row>
    <row r="59" spans="1:1" x14ac:dyDescent="0.2"/>
    <row r="60" spans="1:1" hidden="1" x14ac:dyDescent="0.2"/>
    <row r="61" spans="1:1" hidden="1" x14ac:dyDescent="0.2">
      <c r="A61" s="188"/>
    </row>
  </sheetData>
  <sheetProtection sheet="1" objects="1" scenarios="1"/>
  <hyperlinks>
    <hyperlink ref="A20" r:id="rId1" xr:uid="{17021222-0606-42FB-970E-6C1EFA1CFEA5}"/>
    <hyperlink ref="A41" r:id="rId2" xr:uid="{8449BA82-1C27-4BA8-98B1-F9C0FFDD6B70}"/>
    <hyperlink ref="A55" r:id="rId3" xr:uid="{7FBAAD06-5BC7-48F5-99D5-C148E535595A}"/>
    <hyperlink ref="A56" r:id="rId4" display="mailto:info@data.govt.nz" xr:uid="{B3B370F2-97F6-4037-A522-642CDD51E706}"/>
    <hyperlink ref="A58" r:id="rId5" display="http://www.ssc.govt.nz/ce-expenses-disclosure" xr:uid="{19934C4B-BEE8-4B81-BC3A-9BB5643B8633}"/>
    <hyperlink ref="A57" r:id="rId6" display="They are posted on agency websites and linked to www.data.govt.nz. See: https://www.data.govt.nz/toolkit/how-do-i-add-or-update-our-chief-executive-expenses/" xr:uid="{3C83B8F9-3918-4B3A-836A-0E5AA155072F}"/>
    <hyperlink ref="A54" r:id="rId7" display="http://www.ssc.govt.nz/assets/Legacy/resources/Chief-Executive-Expense-Disclosure-Guide.pdf" xr:uid="{0BFD4BAD-2A69-4EFF-96EF-9BB2EFC7E5C3}"/>
    <hyperlink ref="A2" r:id="rId8" display="http://www.ssc.govt.nz/assets/Legacy/resources/Chief-Executive-Expense-Disclosure-Guide.pdf" xr:uid="{A6FA04EC-3FBB-47F3-96AD-D35EB2A7E1DB}"/>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51A3-F848-4805-8F49-267B4D920230}">
  <sheetPr>
    <pageSetUpPr fitToPage="1"/>
  </sheetPr>
  <dimension ref="A1:K67"/>
  <sheetViews>
    <sheetView topLeftCell="A4" zoomScaleNormal="100" workbookViewId="0">
      <selection activeCell="G11" sqref="G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245" t="s">
        <v>0</v>
      </c>
      <c r="B1" s="245"/>
      <c r="C1" s="245"/>
      <c r="D1" s="245"/>
      <c r="E1" s="245"/>
      <c r="F1" s="245"/>
      <c r="G1" s="1"/>
      <c r="H1" s="1"/>
      <c r="I1" s="1"/>
      <c r="J1" s="1"/>
      <c r="K1" s="1"/>
    </row>
    <row r="2" spans="1:11" ht="21" customHeight="1" x14ac:dyDescent="0.2">
      <c r="A2" s="2" t="s">
        <v>1</v>
      </c>
      <c r="B2" s="246" t="s">
        <v>2</v>
      </c>
      <c r="C2" s="246"/>
      <c r="D2" s="246"/>
      <c r="E2" s="246"/>
      <c r="F2" s="246"/>
      <c r="G2" s="1"/>
      <c r="H2" s="1"/>
      <c r="I2" s="1"/>
      <c r="J2" s="1"/>
      <c r="K2" s="1"/>
    </row>
    <row r="3" spans="1:11" ht="21" customHeight="1" x14ac:dyDescent="0.2">
      <c r="A3" s="2" t="s">
        <v>3</v>
      </c>
      <c r="B3" s="246" t="s">
        <v>4</v>
      </c>
      <c r="C3" s="246"/>
      <c r="D3" s="246"/>
      <c r="E3" s="246"/>
      <c r="F3" s="246"/>
      <c r="G3" s="1"/>
      <c r="H3" s="1"/>
      <c r="I3" s="1"/>
      <c r="J3" s="1"/>
      <c r="K3" s="1"/>
    </row>
    <row r="4" spans="1:11" ht="21" customHeight="1" x14ac:dyDescent="0.2">
      <c r="A4" s="2" t="s">
        <v>5</v>
      </c>
      <c r="B4" s="247">
        <v>44013</v>
      </c>
      <c r="C4" s="247"/>
      <c r="D4" s="247"/>
      <c r="E4" s="247"/>
      <c r="F4" s="247"/>
      <c r="G4" s="1"/>
      <c r="H4" s="1"/>
      <c r="I4" s="1"/>
      <c r="J4" s="1"/>
      <c r="K4" s="1"/>
    </row>
    <row r="5" spans="1:11" ht="21" customHeight="1" x14ac:dyDescent="0.2">
      <c r="A5" s="2" t="s">
        <v>6</v>
      </c>
      <c r="B5" s="247">
        <v>44377</v>
      </c>
      <c r="C5" s="247"/>
      <c r="D5" s="247"/>
      <c r="E5" s="247"/>
      <c r="F5" s="247"/>
      <c r="G5" s="1"/>
      <c r="H5" s="1"/>
      <c r="I5" s="1"/>
      <c r="J5" s="1"/>
      <c r="K5" s="1"/>
    </row>
    <row r="6" spans="1:11" ht="21" customHeight="1" x14ac:dyDescent="0.2">
      <c r="A6" s="2" t="s">
        <v>7</v>
      </c>
      <c r="B6" s="248" t="str">
        <f>IF(AND(Travel!B7&lt;&gt;A30,Hospitality!B7&lt;&gt;A30,'All other expenses'!B7&lt;&gt;A30,'Gifts and benefits'!B7&lt;&gt;A30),A31,IF(AND(Travel!B7=A30,Hospitality!B7=A30,'All other expenses'!B7=A30,'Gifts and benefits'!B7=A30),A33,A32))</f>
        <v>Data and totals checked on all sheets</v>
      </c>
      <c r="C6" s="248"/>
      <c r="D6" s="248"/>
      <c r="E6" s="248"/>
      <c r="F6" s="248"/>
      <c r="G6" s="3"/>
      <c r="H6" s="1"/>
      <c r="I6" s="1"/>
      <c r="J6" s="1"/>
      <c r="K6" s="1"/>
    </row>
    <row r="7" spans="1:11" ht="21" customHeight="1" x14ac:dyDescent="0.2">
      <c r="A7" s="2" t="s">
        <v>8</v>
      </c>
      <c r="B7" s="242" t="s">
        <v>9</v>
      </c>
      <c r="C7" s="242"/>
      <c r="D7" s="242"/>
      <c r="E7" s="242"/>
      <c r="F7" s="242"/>
      <c r="G7" s="3"/>
      <c r="H7" s="1"/>
      <c r="I7" s="1"/>
      <c r="J7" s="1"/>
      <c r="K7" s="1"/>
    </row>
    <row r="8" spans="1:11" ht="21" customHeight="1" x14ac:dyDescent="0.2">
      <c r="A8" s="2" t="s">
        <v>10</v>
      </c>
      <c r="B8" s="243" t="s">
        <v>11</v>
      </c>
      <c r="C8" s="243"/>
      <c r="D8" s="243"/>
      <c r="E8" s="243"/>
      <c r="F8" s="243"/>
      <c r="G8" s="3"/>
      <c r="H8" s="1"/>
      <c r="I8" s="1"/>
      <c r="J8" s="1"/>
      <c r="K8" s="1"/>
    </row>
    <row r="9" spans="1:11" ht="66.75" customHeight="1" x14ac:dyDescent="0.2">
      <c r="A9" s="244" t="s">
        <v>12</v>
      </c>
      <c r="B9" s="244"/>
      <c r="C9" s="244"/>
      <c r="D9" s="244"/>
      <c r="E9" s="244"/>
      <c r="F9" s="244"/>
      <c r="G9" s="3"/>
      <c r="H9" s="1"/>
      <c r="I9" s="1"/>
      <c r="J9" s="1"/>
      <c r="K9" s="1"/>
    </row>
    <row r="10" spans="1:11" s="11" customFormat="1" ht="36" customHeight="1" x14ac:dyDescent="0.2">
      <c r="A10" s="4" t="s">
        <v>13</v>
      </c>
      <c r="B10" s="5" t="s">
        <v>14</v>
      </c>
      <c r="C10" s="6" t="s">
        <v>15</v>
      </c>
      <c r="D10" s="7"/>
      <c r="E10" s="8" t="s">
        <v>16</v>
      </c>
      <c r="F10" s="9" t="s">
        <v>17</v>
      </c>
      <c r="G10" s="10"/>
      <c r="H10" s="10"/>
      <c r="I10" s="10"/>
      <c r="J10" s="10"/>
      <c r="K10" s="10"/>
    </row>
    <row r="11" spans="1:11" ht="27.75" customHeight="1" x14ac:dyDescent="0.2">
      <c r="A11" s="12" t="s">
        <v>18</v>
      </c>
      <c r="B11" s="13">
        <f>B15+B16+B17</f>
        <v>12332.820000000002</v>
      </c>
      <c r="C11" s="14" t="str">
        <f>IF(Travel!B6="",A34,Travel!B6)</f>
        <v>Figures include GST (where applicable)</v>
      </c>
      <c r="D11" s="15"/>
      <c r="E11" s="12" t="s">
        <v>19</v>
      </c>
      <c r="F11" s="16">
        <f>'Gifts and benefits'!C15</f>
        <v>0</v>
      </c>
      <c r="G11" s="17"/>
      <c r="H11" s="17"/>
      <c r="I11" s="17"/>
      <c r="J11" s="17"/>
      <c r="K11" s="17"/>
    </row>
    <row r="12" spans="1:11" ht="27.75" customHeight="1" x14ac:dyDescent="0.2">
      <c r="A12" s="12" t="s">
        <v>20</v>
      </c>
      <c r="B12" s="13">
        <f>Hospitality!B18</f>
        <v>0</v>
      </c>
      <c r="C12" s="14" t="str">
        <f>IF(Hospitality!B6="",A34,Hospitality!B6)</f>
        <v>Figures include GST (where applicable)</v>
      </c>
      <c r="D12" s="15"/>
      <c r="E12" s="12" t="s">
        <v>21</v>
      </c>
      <c r="F12" s="16">
        <f>'Gifts and benefits'!C16</f>
        <v>0</v>
      </c>
      <c r="G12" s="17"/>
      <c r="H12" s="17"/>
      <c r="I12" s="17"/>
      <c r="J12" s="17"/>
      <c r="K12" s="17"/>
    </row>
    <row r="13" spans="1:11" ht="27.75" customHeight="1" x14ac:dyDescent="0.2">
      <c r="A13" s="12" t="s">
        <v>22</v>
      </c>
      <c r="B13" s="13">
        <f>'All other expenses'!B17</f>
        <v>3151.75</v>
      </c>
      <c r="C13" s="14" t="str">
        <f>IF('All other expenses'!B6="",A34,'All other expenses'!B6)</f>
        <v>Figures include GST (where applicable)</v>
      </c>
      <c r="D13" s="15"/>
      <c r="E13" s="12" t="s">
        <v>23</v>
      </c>
      <c r="F13" s="16">
        <f>'Gifts and benefits'!C17</f>
        <v>0</v>
      </c>
      <c r="G13" s="1"/>
      <c r="H13" s="1"/>
      <c r="I13" s="1"/>
      <c r="J13" s="1"/>
      <c r="K13" s="1"/>
    </row>
    <row r="14" spans="1:11" ht="12.75" customHeight="1" x14ac:dyDescent="0.2">
      <c r="A14" s="18"/>
      <c r="B14" s="19"/>
      <c r="C14" s="20"/>
      <c r="D14" s="21"/>
      <c r="E14" s="15"/>
      <c r="F14" s="22"/>
      <c r="G14" s="1"/>
      <c r="H14" s="1"/>
      <c r="I14" s="1"/>
      <c r="J14" s="1"/>
      <c r="K14" s="1"/>
    </row>
    <row r="15" spans="1:11" ht="27.75" customHeight="1" x14ac:dyDescent="0.2">
      <c r="A15" s="23" t="s">
        <v>24</v>
      </c>
      <c r="B15" s="24">
        <f>Travel!B17</f>
        <v>0</v>
      </c>
      <c r="C15" s="25" t="str">
        <f>C11</f>
        <v>Figures include GST (where applicable)</v>
      </c>
      <c r="D15" s="15"/>
      <c r="E15" s="15"/>
      <c r="F15" s="22"/>
      <c r="G15" s="1"/>
      <c r="H15" s="1"/>
      <c r="I15" s="1"/>
      <c r="J15" s="1"/>
      <c r="K15" s="1"/>
    </row>
    <row r="16" spans="1:11" ht="27.75" customHeight="1" x14ac:dyDescent="0.2">
      <c r="A16" s="23" t="s">
        <v>25</v>
      </c>
      <c r="B16" s="24">
        <f>Travel!B85</f>
        <v>12332.820000000002</v>
      </c>
      <c r="C16" s="25" t="str">
        <f>C11</f>
        <v>Figures include GST (where applicable)</v>
      </c>
      <c r="D16" s="26"/>
      <c r="E16" s="15"/>
      <c r="F16" s="27"/>
      <c r="G16" s="1"/>
      <c r="H16" s="1"/>
      <c r="I16" s="1"/>
      <c r="J16" s="1"/>
      <c r="K16" s="1"/>
    </row>
    <row r="17" spans="1:11" ht="27.75" customHeight="1" x14ac:dyDescent="0.2">
      <c r="A17" s="23" t="s">
        <v>26</v>
      </c>
      <c r="B17" s="24">
        <f>Travel!B94</f>
        <v>0</v>
      </c>
      <c r="C17" s="25" t="str">
        <f>C11</f>
        <v>Figures include GST (where applicable)</v>
      </c>
      <c r="D17" s="15"/>
      <c r="E17" s="15"/>
      <c r="F17" s="27"/>
      <c r="G17" s="1"/>
      <c r="H17" s="1"/>
      <c r="I17" s="1"/>
      <c r="J17" s="1"/>
      <c r="K17" s="1"/>
    </row>
    <row r="18" spans="1:11" ht="27.75" customHeight="1" x14ac:dyDescent="0.2">
      <c r="A18" s="1"/>
      <c r="B18" s="28"/>
      <c r="C18" s="1"/>
      <c r="D18" s="29"/>
      <c r="E18" s="29"/>
      <c r="F18" s="30"/>
      <c r="G18" s="1"/>
      <c r="H18" s="1"/>
      <c r="I18" s="1"/>
      <c r="J18" s="1"/>
      <c r="K18" s="1"/>
    </row>
    <row r="19" spans="1:11" x14ac:dyDescent="0.2">
      <c r="A19" s="31" t="s">
        <v>27</v>
      </c>
      <c r="B19" s="28"/>
      <c r="C19" s="1"/>
      <c r="D19" s="1"/>
      <c r="E19" s="1"/>
      <c r="F19" s="1"/>
      <c r="G19" s="1"/>
      <c r="H19" s="1"/>
      <c r="I19" s="1"/>
      <c r="J19" s="1"/>
      <c r="K19" s="1"/>
    </row>
    <row r="20" spans="1:11" x14ac:dyDescent="0.2">
      <c r="A20" s="32" t="s">
        <v>28</v>
      </c>
      <c r="D20" s="1"/>
      <c r="E20" s="1"/>
      <c r="F20" s="1"/>
      <c r="G20" s="1"/>
      <c r="H20" s="1"/>
      <c r="I20" s="1"/>
      <c r="J20" s="1"/>
      <c r="K20" s="1"/>
    </row>
    <row r="21" spans="1:11" ht="12.6" customHeight="1" x14ac:dyDescent="0.2">
      <c r="A21" s="32" t="s">
        <v>29</v>
      </c>
      <c r="D21" s="1"/>
      <c r="E21" s="1"/>
      <c r="F21" s="1"/>
      <c r="G21" s="1"/>
      <c r="H21" s="1"/>
      <c r="I21" s="1"/>
      <c r="J21" s="1"/>
      <c r="K21" s="1"/>
    </row>
    <row r="22" spans="1:11" ht="12.6" customHeight="1" x14ac:dyDescent="0.2">
      <c r="A22" s="32" t="s">
        <v>30</v>
      </c>
      <c r="D22" s="1"/>
      <c r="E22" s="1"/>
      <c r="F22" s="1"/>
      <c r="G22" s="1"/>
      <c r="H22" s="1"/>
      <c r="I22" s="1"/>
      <c r="J22" s="1"/>
      <c r="K22" s="1"/>
    </row>
    <row r="23" spans="1:11" ht="12.6" customHeight="1" x14ac:dyDescent="0.2">
      <c r="A23" s="32" t="s">
        <v>31</v>
      </c>
      <c r="D23" s="1"/>
      <c r="E23" s="1"/>
      <c r="F23" s="1"/>
      <c r="G23" s="1"/>
      <c r="H23" s="1"/>
      <c r="I23" s="1"/>
      <c r="J23" s="1"/>
      <c r="K23" s="1"/>
    </row>
    <row r="24" spans="1:11" x14ac:dyDescent="0.2">
      <c r="A24" s="33"/>
      <c r="B24" s="1"/>
      <c r="C24" s="1"/>
      <c r="D24" s="1"/>
      <c r="E24" s="1"/>
      <c r="F24" s="1"/>
      <c r="G24" s="1"/>
      <c r="H24" s="1"/>
      <c r="I24" s="1"/>
      <c r="J24" s="1"/>
      <c r="K24" s="1"/>
    </row>
    <row r="25" spans="1:11" hidden="1" x14ac:dyDescent="0.2">
      <c r="A25" s="34" t="s">
        <v>32</v>
      </c>
      <c r="B25" s="35"/>
      <c r="C25" s="35"/>
      <c r="D25" s="35"/>
      <c r="E25" s="35"/>
      <c r="F25" s="35"/>
      <c r="G25" s="1"/>
      <c r="H25" s="1"/>
      <c r="I25" s="1"/>
      <c r="J25" s="1"/>
      <c r="K25" s="1"/>
    </row>
    <row r="26" spans="1:11" ht="12.75" hidden="1" customHeight="1" x14ac:dyDescent="0.2">
      <c r="A26" s="36" t="s">
        <v>33</v>
      </c>
      <c r="B26" s="37"/>
      <c r="C26" s="37"/>
      <c r="D26" s="36"/>
      <c r="E26" s="36"/>
      <c r="F26" s="36"/>
      <c r="G26" s="1"/>
      <c r="H26" s="1"/>
      <c r="I26" s="1"/>
      <c r="J26" s="1"/>
      <c r="K26" s="1"/>
    </row>
    <row r="27" spans="1:11" hidden="1" x14ac:dyDescent="0.2">
      <c r="A27" s="38" t="s">
        <v>34</v>
      </c>
      <c r="B27" s="38"/>
      <c r="C27" s="38"/>
      <c r="D27" s="38"/>
      <c r="E27" s="38"/>
      <c r="F27" s="38"/>
      <c r="G27" s="1"/>
      <c r="H27" s="1"/>
      <c r="I27" s="1"/>
      <c r="J27" s="1"/>
      <c r="K27" s="1"/>
    </row>
    <row r="28" spans="1:11" hidden="1" x14ac:dyDescent="0.2">
      <c r="A28" s="38" t="s">
        <v>35</v>
      </c>
      <c r="B28" s="38"/>
      <c r="C28" s="38"/>
      <c r="D28" s="38"/>
      <c r="E28" s="38"/>
      <c r="F28" s="38"/>
      <c r="G28" s="1"/>
      <c r="H28" s="1"/>
      <c r="I28" s="1"/>
      <c r="J28" s="1"/>
      <c r="K28" s="1"/>
    </row>
    <row r="29" spans="1:11" hidden="1" x14ac:dyDescent="0.2">
      <c r="A29" s="36" t="s">
        <v>36</v>
      </c>
      <c r="B29" s="36"/>
      <c r="C29" s="36"/>
      <c r="D29" s="36"/>
      <c r="E29" s="36"/>
      <c r="F29" s="36"/>
      <c r="G29" s="1"/>
      <c r="H29" s="1"/>
      <c r="I29" s="1"/>
      <c r="J29" s="1"/>
      <c r="K29" s="1"/>
    </row>
    <row r="30" spans="1:11" hidden="1" x14ac:dyDescent="0.2">
      <c r="A30" s="36" t="s">
        <v>37</v>
      </c>
      <c r="B30" s="36"/>
      <c r="C30" s="36"/>
      <c r="D30" s="36"/>
      <c r="E30" s="36"/>
      <c r="F30" s="36"/>
      <c r="G30" s="1"/>
      <c r="H30" s="1"/>
      <c r="I30" s="1"/>
      <c r="J30" s="1"/>
      <c r="K30" s="1"/>
    </row>
    <row r="31" spans="1:11" hidden="1" x14ac:dyDescent="0.2">
      <c r="A31" s="38" t="s">
        <v>38</v>
      </c>
      <c r="B31" s="38"/>
      <c r="C31" s="38"/>
      <c r="D31" s="38"/>
      <c r="E31" s="38"/>
      <c r="F31" s="38"/>
      <c r="G31" s="1"/>
      <c r="H31" s="1"/>
      <c r="I31" s="1"/>
      <c r="J31" s="1"/>
      <c r="K31" s="1"/>
    </row>
    <row r="32" spans="1:11" hidden="1" x14ac:dyDescent="0.2">
      <c r="A32" s="38" t="s">
        <v>39</v>
      </c>
      <c r="B32" s="38"/>
      <c r="C32" s="38"/>
      <c r="D32" s="38"/>
      <c r="E32" s="38"/>
      <c r="F32" s="38"/>
      <c r="G32" s="1"/>
      <c r="H32" s="1"/>
      <c r="I32" s="1"/>
      <c r="J32" s="1"/>
      <c r="K32" s="1"/>
    </row>
    <row r="33" spans="1:11" hidden="1" x14ac:dyDescent="0.2">
      <c r="A33" s="38" t="s">
        <v>40</v>
      </c>
      <c r="B33" s="38"/>
      <c r="C33" s="38"/>
      <c r="D33" s="38"/>
      <c r="E33" s="38"/>
      <c r="F33" s="38"/>
      <c r="G33" s="1"/>
      <c r="H33" s="1"/>
      <c r="I33" s="1"/>
      <c r="J33" s="1"/>
      <c r="K33" s="1"/>
    </row>
    <row r="34" spans="1:11" hidden="1" x14ac:dyDescent="0.2">
      <c r="A34" s="36" t="s">
        <v>41</v>
      </c>
      <c r="B34" s="36"/>
      <c r="C34" s="36"/>
      <c r="D34" s="36"/>
      <c r="E34" s="36"/>
      <c r="F34" s="36"/>
      <c r="G34" s="1"/>
      <c r="H34" s="1"/>
      <c r="I34" s="1"/>
      <c r="J34" s="1"/>
      <c r="K34" s="1"/>
    </row>
    <row r="35" spans="1:11" hidden="1" x14ac:dyDescent="0.2">
      <c r="A35" s="36" t="s">
        <v>42</v>
      </c>
      <c r="B35" s="36"/>
      <c r="C35" s="36"/>
      <c r="D35" s="36"/>
      <c r="E35" s="36"/>
      <c r="F35" s="36"/>
      <c r="G35" s="1"/>
      <c r="H35" s="1"/>
      <c r="I35" s="1"/>
      <c r="J35" s="1"/>
      <c r="K35" s="1"/>
    </row>
    <row r="36" spans="1:11" hidden="1" x14ac:dyDescent="0.2">
      <c r="A36" s="38" t="s">
        <v>43</v>
      </c>
      <c r="B36" s="39"/>
      <c r="C36" s="39"/>
      <c r="D36" s="39"/>
      <c r="E36" s="39"/>
      <c r="F36" s="39"/>
      <c r="G36" s="1"/>
      <c r="H36" s="1"/>
      <c r="I36" s="1"/>
      <c r="J36" s="1"/>
      <c r="K36" s="1"/>
    </row>
    <row r="37" spans="1:11" hidden="1" x14ac:dyDescent="0.2">
      <c r="A37" s="38" t="s">
        <v>9</v>
      </c>
      <c r="B37" s="39"/>
      <c r="C37" s="39"/>
      <c r="D37" s="39"/>
      <c r="E37" s="39"/>
      <c r="F37" s="39"/>
      <c r="G37" s="1"/>
      <c r="H37" s="1"/>
      <c r="I37" s="1"/>
      <c r="J37" s="1"/>
      <c r="K37" s="1"/>
    </row>
    <row r="38" spans="1:11" hidden="1" x14ac:dyDescent="0.2">
      <c r="A38" s="38" t="s">
        <v>44</v>
      </c>
      <c r="B38" s="39"/>
      <c r="C38" s="39"/>
      <c r="D38" s="39"/>
      <c r="E38" s="39"/>
      <c r="F38" s="39"/>
      <c r="G38" s="1"/>
      <c r="H38" s="1"/>
      <c r="I38" s="1"/>
      <c r="J38" s="1"/>
      <c r="K38" s="1"/>
    </row>
    <row r="39" spans="1:11" hidden="1" x14ac:dyDescent="0.2">
      <c r="A39" s="36" t="s">
        <v>45</v>
      </c>
      <c r="B39" s="37"/>
      <c r="C39" s="37"/>
      <c r="D39" s="37"/>
      <c r="E39" s="37"/>
      <c r="F39" s="37"/>
      <c r="G39" s="1"/>
      <c r="H39" s="1"/>
      <c r="I39" s="1"/>
      <c r="J39" s="1"/>
      <c r="K39" s="1"/>
    </row>
    <row r="40" spans="1:11" hidden="1" x14ac:dyDescent="0.2">
      <c r="A40" s="37" t="s">
        <v>46</v>
      </c>
      <c r="B40" s="37"/>
      <c r="C40" s="37"/>
      <c r="D40" s="37"/>
      <c r="E40" s="37"/>
      <c r="F40" s="37"/>
      <c r="G40" s="1"/>
      <c r="H40" s="1"/>
      <c r="I40" s="1"/>
      <c r="J40" s="1"/>
      <c r="K40" s="1"/>
    </row>
    <row r="41" spans="1:11" hidden="1" x14ac:dyDescent="0.2">
      <c r="A41" s="37" t="s">
        <v>47</v>
      </c>
      <c r="B41" s="37"/>
      <c r="C41" s="37"/>
      <c r="D41" s="37"/>
      <c r="E41" s="37"/>
      <c r="F41" s="37"/>
      <c r="G41" s="1"/>
      <c r="H41" s="1"/>
      <c r="I41" s="1"/>
      <c r="J41" s="1"/>
      <c r="K41" s="1"/>
    </row>
    <row r="42" spans="1:11" hidden="1" x14ac:dyDescent="0.2">
      <c r="A42" s="37" t="s">
        <v>48</v>
      </c>
      <c r="B42" s="37"/>
      <c r="C42" s="37"/>
      <c r="D42" s="37"/>
      <c r="E42" s="37"/>
      <c r="F42" s="37"/>
      <c r="G42" s="1"/>
      <c r="H42" s="1"/>
      <c r="I42" s="1"/>
      <c r="J42" s="1"/>
      <c r="K42" s="1"/>
    </row>
    <row r="43" spans="1:11" hidden="1" x14ac:dyDescent="0.2">
      <c r="A43" s="37" t="s">
        <v>49</v>
      </c>
      <c r="B43" s="37"/>
      <c r="C43" s="37"/>
      <c r="D43" s="37"/>
      <c r="E43" s="37"/>
      <c r="F43" s="37"/>
      <c r="G43" s="1"/>
      <c r="H43" s="1"/>
      <c r="I43" s="1"/>
      <c r="J43" s="1"/>
      <c r="K43" s="1"/>
    </row>
    <row r="44" spans="1:11" hidden="1" x14ac:dyDescent="0.2">
      <c r="A44" s="37" t="s">
        <v>50</v>
      </c>
      <c r="B44" s="37"/>
      <c r="C44" s="37"/>
      <c r="D44" s="37"/>
      <c r="E44" s="37"/>
      <c r="F44" s="37"/>
      <c r="G44" s="1"/>
      <c r="H44" s="1"/>
      <c r="I44" s="1"/>
      <c r="J44" s="1"/>
      <c r="K44" s="1"/>
    </row>
    <row r="45" spans="1:11" hidden="1" x14ac:dyDescent="0.2">
      <c r="A45" s="40" t="s">
        <v>51</v>
      </c>
      <c r="B45" s="39"/>
      <c r="C45" s="39"/>
      <c r="D45" s="39"/>
      <c r="E45" s="39"/>
      <c r="F45" s="39"/>
      <c r="G45" s="1"/>
      <c r="H45" s="1"/>
      <c r="I45" s="1"/>
      <c r="J45" s="1"/>
      <c r="K45" s="1"/>
    </row>
    <row r="46" spans="1:11" hidden="1" x14ac:dyDescent="0.2">
      <c r="A46" s="39" t="s">
        <v>52</v>
      </c>
      <c r="B46" s="39"/>
      <c r="C46" s="39"/>
      <c r="D46" s="39"/>
      <c r="E46" s="39"/>
      <c r="F46" s="39"/>
      <c r="G46" s="1"/>
      <c r="H46" s="1"/>
      <c r="I46" s="1"/>
      <c r="J46" s="1"/>
      <c r="K46" s="1"/>
    </row>
    <row r="47" spans="1:11" hidden="1" x14ac:dyDescent="0.2">
      <c r="A47" s="41">
        <v>-20000</v>
      </c>
      <c r="B47" s="37"/>
      <c r="C47" s="37"/>
      <c r="D47" s="37"/>
      <c r="E47" s="37"/>
      <c r="F47" s="37"/>
      <c r="G47" s="1"/>
      <c r="H47" s="1"/>
      <c r="I47" s="1"/>
      <c r="J47" s="1"/>
      <c r="K47" s="1"/>
    </row>
    <row r="48" spans="1:11" ht="25.5" hidden="1" x14ac:dyDescent="0.2">
      <c r="A48" s="42" t="s">
        <v>53</v>
      </c>
      <c r="B48" s="39"/>
      <c r="C48" s="39"/>
      <c r="D48" s="39"/>
      <c r="E48" s="39"/>
      <c r="F48" s="39"/>
      <c r="G48" s="1"/>
      <c r="H48" s="1"/>
      <c r="I48" s="1"/>
      <c r="J48" s="1"/>
      <c r="K48" s="1"/>
    </row>
    <row r="49" spans="1:11" ht="25.5" hidden="1" x14ac:dyDescent="0.2">
      <c r="A49" s="42" t="s">
        <v>54</v>
      </c>
      <c r="B49" s="39"/>
      <c r="C49" s="39"/>
      <c r="D49" s="39"/>
      <c r="E49" s="39"/>
      <c r="F49" s="39"/>
      <c r="G49" s="1"/>
      <c r="H49" s="1"/>
      <c r="I49" s="1"/>
      <c r="J49" s="1"/>
      <c r="K49" s="1"/>
    </row>
    <row r="50" spans="1:11" ht="25.5" hidden="1" x14ac:dyDescent="0.2">
      <c r="A50" s="43" t="s">
        <v>55</v>
      </c>
      <c r="B50" s="37"/>
      <c r="C50" s="37"/>
      <c r="D50" s="37"/>
      <c r="E50" s="37"/>
      <c r="F50" s="37"/>
      <c r="G50" s="1"/>
      <c r="H50" s="1"/>
      <c r="I50" s="1"/>
      <c r="J50" s="1"/>
      <c r="K50" s="1"/>
    </row>
    <row r="51" spans="1:11" ht="25.5" hidden="1" x14ac:dyDescent="0.2">
      <c r="A51" s="43" t="s">
        <v>56</v>
      </c>
      <c r="B51" s="37"/>
      <c r="C51" s="37"/>
      <c r="D51" s="37"/>
      <c r="E51" s="37"/>
      <c r="F51" s="37"/>
      <c r="G51" s="1"/>
      <c r="H51" s="1"/>
      <c r="I51" s="1"/>
      <c r="J51" s="1"/>
      <c r="K51" s="1"/>
    </row>
    <row r="52" spans="1:11" ht="38.25" hidden="1" x14ac:dyDescent="0.2">
      <c r="A52" s="43" t="s">
        <v>57</v>
      </c>
      <c r="B52" s="44"/>
      <c r="C52" s="44"/>
      <c r="D52" s="44"/>
      <c r="E52" s="36"/>
      <c r="F52" s="36"/>
      <c r="G52" s="1"/>
      <c r="H52" s="1"/>
      <c r="I52" s="1"/>
      <c r="J52" s="1"/>
      <c r="K52" s="1"/>
    </row>
    <row r="53" spans="1:11" hidden="1" x14ac:dyDescent="0.2">
      <c r="A53" s="45" t="s">
        <v>58</v>
      </c>
      <c r="B53" s="46"/>
      <c r="C53" s="46"/>
      <c r="D53" s="46"/>
      <c r="E53" s="38"/>
      <c r="F53" s="38" t="b">
        <v>1</v>
      </c>
      <c r="G53" s="1"/>
      <c r="H53" s="1"/>
      <c r="I53" s="1"/>
      <c r="J53" s="1"/>
      <c r="K53" s="1"/>
    </row>
    <row r="54" spans="1:11" hidden="1" x14ac:dyDescent="0.2">
      <c r="A54" s="47" t="s">
        <v>59</v>
      </c>
      <c r="B54" s="45"/>
      <c r="C54" s="45"/>
      <c r="D54" s="45"/>
      <c r="E54" s="38"/>
      <c r="F54" s="38" t="b">
        <v>0</v>
      </c>
      <c r="G54" s="1"/>
      <c r="H54" s="1"/>
      <c r="I54" s="1"/>
      <c r="J54" s="1"/>
      <c r="K54" s="1"/>
    </row>
    <row r="55" spans="1:11" hidden="1" x14ac:dyDescent="0.2">
      <c r="A55" s="48"/>
      <c r="B55" s="49">
        <f>COUNT(Travel!B12:B15)</f>
        <v>0</v>
      </c>
      <c r="C55" s="49"/>
      <c r="D55" s="49">
        <f>COUNTIF(Travel!D12:D15,"*")</f>
        <v>0</v>
      </c>
      <c r="E55" s="50"/>
      <c r="F55" s="50" t="b">
        <f>MIN(B55,D55)=MAX(B55,D55)</f>
        <v>1</v>
      </c>
      <c r="G55" s="1"/>
      <c r="H55" s="1"/>
      <c r="I55" s="1"/>
      <c r="J55" s="1"/>
      <c r="K55" s="1"/>
    </row>
    <row r="56" spans="1:11" hidden="1" x14ac:dyDescent="0.2">
      <c r="A56" s="48" t="s">
        <v>60</v>
      </c>
      <c r="B56" s="49">
        <f>COUNT(Travel!B21:B84)</f>
        <v>62</v>
      </c>
      <c r="C56" s="49"/>
      <c r="D56" s="49">
        <f>COUNTIF(Travel!D21:D84,"*")</f>
        <v>62</v>
      </c>
      <c r="E56" s="50"/>
      <c r="F56" s="50" t="b">
        <f>MIN(B56,D56)=MAX(B56,D56)</f>
        <v>1</v>
      </c>
    </row>
    <row r="57" spans="1:11" hidden="1" x14ac:dyDescent="0.2">
      <c r="A57" s="51"/>
      <c r="B57" s="49">
        <f>COUNT(Travel!B89:B93)</f>
        <v>0</v>
      </c>
      <c r="C57" s="49"/>
      <c r="D57" s="49">
        <f>COUNTIF(Travel!D89:D93,"*")</f>
        <v>0</v>
      </c>
      <c r="E57" s="50"/>
      <c r="F57" s="50" t="b">
        <f>MIN(B57,D57)=MAX(B57,D57)</f>
        <v>1</v>
      </c>
    </row>
    <row r="58" spans="1:11" hidden="1" x14ac:dyDescent="0.2">
      <c r="A58" s="52" t="s">
        <v>61</v>
      </c>
      <c r="B58" s="53">
        <f>COUNT(Hospitality!B11:B17)</f>
        <v>0</v>
      </c>
      <c r="C58" s="53"/>
      <c r="D58" s="53">
        <f>COUNTIF(Hospitality!D11:D17,"*")</f>
        <v>0</v>
      </c>
      <c r="E58" s="54"/>
      <c r="F58" s="54" t="b">
        <f>MIN(B58,D58)=MAX(B58,D58)</f>
        <v>1</v>
      </c>
    </row>
    <row r="59" spans="1:11" hidden="1" x14ac:dyDescent="0.2">
      <c r="A59" s="55" t="s">
        <v>62</v>
      </c>
      <c r="B59" s="50">
        <f>COUNT('All other expenses'!B11:B16)</f>
        <v>3</v>
      </c>
      <c r="C59" s="50"/>
      <c r="D59" s="50">
        <f>COUNTIF('All other expenses'!D11:D16,"*")</f>
        <v>3</v>
      </c>
      <c r="E59" s="50"/>
      <c r="F59" s="50" t="b">
        <f>MIN(B59,D59)=MAX(B59,D59)</f>
        <v>1</v>
      </c>
    </row>
    <row r="60" spans="1:11" hidden="1" x14ac:dyDescent="0.2">
      <c r="A60" s="52" t="s">
        <v>63</v>
      </c>
      <c r="B60" s="53">
        <f>COUNTIF('Gifts and benefits'!B11:B14,"*")</f>
        <v>0</v>
      </c>
      <c r="C60" s="53">
        <f>COUNTIF('Gifts and benefits'!C11:C14,"*")</f>
        <v>0</v>
      </c>
      <c r="D60" s="53"/>
      <c r="E60" s="53">
        <f>COUNTA('Gifts and benefits'!E11:E14)</f>
        <v>0</v>
      </c>
      <c r="F60" s="54" t="b">
        <f>MIN(B60,C60,E60)=MAX(B60,C60,E60)</f>
        <v>1</v>
      </c>
    </row>
    <row r="61" spans="1:11" x14ac:dyDescent="0.2"/>
    <row r="62" spans="1:11" hidden="1" x14ac:dyDescent="0.2"/>
    <row r="63" spans="1:11" hidden="1" x14ac:dyDescent="0.2"/>
    <row r="64" spans="1:11" hidden="1" x14ac:dyDescent="0.2"/>
    <row r="65" hidden="1" x14ac:dyDescent="0.2"/>
    <row r="66" hidden="1" x14ac:dyDescent="0.2"/>
    <row r="67" hidden="1" x14ac:dyDescent="0.2"/>
  </sheetData>
  <sheetProtection sheet="1"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F86BED5A-F9C8-4175-8C02-00F11C6B9046}">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B75C9632-6AB2-48C4-A84C-F699DB4AB1DF}"/>
    <dataValidation allowBlank="1" showInputMessage="1" showErrorMessage="1" prompt="Headings on following tabs will pre populate with what you enter here" sqref="B2:F2" xr:uid="{071F0CC6-5E84-45A0-B398-CBCBF8620587}"/>
    <dataValidation allowBlank="1" showInputMessage="1" showErrorMessage="1" prompt="Headings on following tabs will pre populate with what you enter here_x000a__x000a_Create a new workbook for a new Chief Executive" sqref="B3:F3" xr:uid="{58CD6FF2-70ED-42CE-A0ED-0511D49E7781}"/>
    <dataValidation allowBlank="1" showInputMessage="1" showErrorMessage="1" prompt="Headings on following tabs will pre populate with what you enter here_x000a__x000a_Update if a shorter or different period is covered" sqref="B4:F5" xr:uid="{05D08596-1801-444F-AFA9-86258E23F3F3}"/>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B7B19417-FF79-4E8E-91BB-FF303A9FF75B}"/>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9A96-BDA0-483C-A61B-3C0C38A9BDAE}">
  <sheetPr>
    <pageSetUpPr fitToPage="1"/>
  </sheetPr>
  <dimension ref="A1:M538"/>
  <sheetViews>
    <sheetView tabSelected="1" zoomScaleNormal="100" workbookViewId="0">
      <selection activeCell="D23" sqref="D23"/>
    </sheetView>
  </sheetViews>
  <sheetFormatPr defaultColWidth="0" defaultRowHeight="12.75" zeroHeight="1" x14ac:dyDescent="0.2"/>
  <cols>
    <col min="1" max="1" width="35.7109375" style="135" customWidth="1"/>
    <col min="2" max="2" width="14.28515625" customWidth="1"/>
    <col min="3" max="3" width="71.42578125" customWidth="1"/>
    <col min="4" max="4" width="50" customWidth="1"/>
    <col min="5" max="5" width="21.42578125" style="133" customWidth="1"/>
    <col min="6" max="6" width="37.5703125" customWidth="1"/>
    <col min="7" max="9" width="9.140625" hidden="1" customWidth="1"/>
    <col min="10" max="13" width="0" hidden="1" customWidth="1"/>
    <col min="14" max="16384" width="9.140625" hidden="1"/>
  </cols>
  <sheetData>
    <row r="1" spans="1:6" ht="26.25" customHeight="1" x14ac:dyDescent="0.2">
      <c r="A1" s="245" t="s">
        <v>64</v>
      </c>
      <c r="B1" s="245"/>
      <c r="C1" s="245"/>
      <c r="D1" s="245"/>
      <c r="E1" s="245"/>
      <c r="F1" s="1"/>
    </row>
    <row r="2" spans="1:6" ht="21" customHeight="1" x14ac:dyDescent="0.2">
      <c r="A2" s="56" t="s">
        <v>1</v>
      </c>
      <c r="B2" s="251" t="str">
        <f>'Summary and sign-off'!B2:F2</f>
        <v>Serious Fraud Office</v>
      </c>
      <c r="C2" s="251"/>
      <c r="D2" s="251"/>
      <c r="E2" s="251"/>
      <c r="F2" s="1"/>
    </row>
    <row r="3" spans="1:6" ht="21" customHeight="1" x14ac:dyDescent="0.2">
      <c r="A3" s="56" t="s">
        <v>65</v>
      </c>
      <c r="B3" s="251" t="str">
        <f>'Summary and sign-off'!B3:F3</f>
        <v>Julie Read</v>
      </c>
      <c r="C3" s="251"/>
      <c r="D3" s="251"/>
      <c r="E3" s="251"/>
      <c r="F3" s="1"/>
    </row>
    <row r="4" spans="1:6" ht="21" customHeight="1" x14ac:dyDescent="0.2">
      <c r="A4" s="56" t="s">
        <v>66</v>
      </c>
      <c r="B4" s="251">
        <f>'Summary and sign-off'!B4:F4</f>
        <v>44013</v>
      </c>
      <c r="C4" s="251"/>
      <c r="D4" s="251"/>
      <c r="E4" s="251"/>
      <c r="F4" s="1"/>
    </row>
    <row r="5" spans="1:6" ht="21" customHeight="1" x14ac:dyDescent="0.2">
      <c r="A5" s="56" t="s">
        <v>67</v>
      </c>
      <c r="B5" s="251">
        <f>'Summary and sign-off'!B5:F5</f>
        <v>44377</v>
      </c>
      <c r="C5" s="251"/>
      <c r="D5" s="251"/>
      <c r="E5" s="251"/>
      <c r="F5" s="1"/>
    </row>
    <row r="6" spans="1:6" ht="21" customHeight="1" x14ac:dyDescent="0.2">
      <c r="A6" s="56" t="s">
        <v>68</v>
      </c>
      <c r="B6" s="242" t="s">
        <v>34</v>
      </c>
      <c r="C6" s="242"/>
      <c r="D6" s="242"/>
      <c r="E6" s="242"/>
      <c r="F6" s="1"/>
    </row>
    <row r="7" spans="1:6" ht="21" customHeight="1" x14ac:dyDescent="0.2">
      <c r="A7" s="56" t="s">
        <v>7</v>
      </c>
      <c r="B7" s="242" t="s">
        <v>37</v>
      </c>
      <c r="C7" s="242"/>
      <c r="D7" s="242"/>
      <c r="E7" s="242"/>
      <c r="F7" s="1"/>
    </row>
    <row r="8" spans="1:6" ht="36" customHeight="1" x14ac:dyDescent="0.2">
      <c r="A8" s="252" t="s">
        <v>69</v>
      </c>
      <c r="B8" s="253"/>
      <c r="C8" s="253"/>
      <c r="D8" s="253"/>
      <c r="E8" s="253"/>
      <c r="F8" s="28"/>
    </row>
    <row r="9" spans="1:6" ht="36" customHeight="1" x14ac:dyDescent="0.2">
      <c r="A9" s="254" t="s">
        <v>70</v>
      </c>
      <c r="B9" s="255"/>
      <c r="C9" s="255"/>
      <c r="D9" s="255"/>
      <c r="E9" s="255"/>
      <c r="F9" s="28"/>
    </row>
    <row r="10" spans="1:6" ht="24.75" customHeight="1" x14ac:dyDescent="0.2">
      <c r="A10" s="250" t="s">
        <v>71</v>
      </c>
      <c r="B10" s="256"/>
      <c r="C10" s="250"/>
      <c r="D10" s="250"/>
      <c r="E10" s="250"/>
      <c r="F10" s="17"/>
    </row>
    <row r="11" spans="1:6" ht="27" customHeight="1" thickBot="1" x14ac:dyDescent="0.25">
      <c r="A11" s="57" t="s">
        <v>72</v>
      </c>
      <c r="B11" s="58" t="s">
        <v>73</v>
      </c>
      <c r="C11" s="59" t="s">
        <v>74</v>
      </c>
      <c r="D11" s="59" t="s">
        <v>75</v>
      </c>
      <c r="E11" s="60" t="s">
        <v>76</v>
      </c>
      <c r="F11" s="61"/>
    </row>
    <row r="12" spans="1:6" s="67" customFormat="1" hidden="1" x14ac:dyDescent="0.2">
      <c r="A12" s="62"/>
      <c r="B12" s="63"/>
      <c r="C12" s="64"/>
      <c r="D12" s="64"/>
      <c r="E12" s="65"/>
      <c r="F12" s="66"/>
    </row>
    <row r="13" spans="1:6" s="67" customFormat="1" x14ac:dyDescent="0.2">
      <c r="A13" s="115" t="s">
        <v>218</v>
      </c>
      <c r="B13" s="192"/>
      <c r="C13" s="116"/>
      <c r="D13" s="78"/>
      <c r="E13" s="79"/>
      <c r="F13" s="80"/>
    </row>
    <row r="14" spans="1:6" s="67" customFormat="1" ht="13.5" thickBot="1" x14ac:dyDescent="0.25">
      <c r="A14" s="119"/>
      <c r="B14" s="193"/>
      <c r="C14" s="117"/>
      <c r="D14" s="75"/>
      <c r="E14" s="102"/>
      <c r="F14" s="66"/>
    </row>
    <row r="15" spans="1:6" s="67" customFormat="1" hidden="1" x14ac:dyDescent="0.2">
      <c r="A15" s="211"/>
      <c r="B15" s="212"/>
      <c r="C15" s="213"/>
      <c r="D15" s="213"/>
      <c r="E15" s="214"/>
      <c r="F15" s="66"/>
    </row>
    <row r="16" spans="1:6" s="67" customFormat="1" ht="13.5" thickBot="1" x14ac:dyDescent="0.25">
      <c r="A16" s="215"/>
      <c r="B16" s="217"/>
      <c r="C16" s="216"/>
      <c r="D16" s="218"/>
      <c r="E16" s="216"/>
      <c r="F16" s="219"/>
    </row>
    <row r="17" spans="1:6" ht="19.5" customHeight="1" x14ac:dyDescent="0.2">
      <c r="A17" s="85" t="s">
        <v>80</v>
      </c>
      <c r="B17" s="86">
        <f>SUM(B12:B15)</f>
        <v>0</v>
      </c>
      <c r="C17" s="87" t="str">
        <f>IF(SUBTOTAL(3,B12:B15)=SUBTOTAL(103,B12:B15),'Summary and sign-off'!$A$48,'Summary and sign-off'!$A$49)</f>
        <v>Check - there are no hidden rows with data</v>
      </c>
      <c r="D17" s="249" t="str">
        <f>IF('Summary and sign-off'!F55='Summary and sign-off'!F54,'Summary and sign-off'!A51,'Summary and sign-off'!A50)</f>
        <v>Check - each entry provides sufficient information</v>
      </c>
      <c r="E17" s="249"/>
      <c r="F17" s="1"/>
    </row>
    <row r="18" spans="1:6" ht="10.5" customHeight="1" x14ac:dyDescent="0.2">
      <c r="A18" s="88"/>
      <c r="B18" s="28"/>
      <c r="C18" s="1"/>
      <c r="D18" s="1"/>
      <c r="E18" s="89"/>
      <c r="F18" s="1"/>
    </row>
    <row r="19" spans="1:6" ht="24.75" customHeight="1" x14ac:dyDescent="0.2">
      <c r="A19" s="250" t="s">
        <v>81</v>
      </c>
      <c r="B19" s="250"/>
      <c r="C19" s="250"/>
      <c r="D19" s="250"/>
      <c r="E19" s="250"/>
      <c r="F19" s="17"/>
    </row>
    <row r="20" spans="1:6" ht="27" customHeight="1" x14ac:dyDescent="0.2">
      <c r="A20" s="57" t="s">
        <v>72</v>
      </c>
      <c r="B20" s="58" t="s">
        <v>14</v>
      </c>
      <c r="C20" s="59" t="s">
        <v>82</v>
      </c>
      <c r="D20" s="59" t="s">
        <v>75</v>
      </c>
      <c r="E20" s="60" t="s">
        <v>76</v>
      </c>
      <c r="F20" s="61"/>
    </row>
    <row r="21" spans="1:6" s="67" customFormat="1" hidden="1" x14ac:dyDescent="0.2">
      <c r="A21" s="62"/>
      <c r="B21" s="63"/>
      <c r="C21" s="64"/>
      <c r="D21" s="64"/>
      <c r="E21" s="65"/>
      <c r="F21" s="66"/>
    </row>
    <row r="22" spans="1:6" s="67" customFormat="1" ht="13.5" thickBot="1" x14ac:dyDescent="0.25">
      <c r="A22" s="197" t="s">
        <v>183</v>
      </c>
      <c r="B22" s="208">
        <v>43</v>
      </c>
      <c r="C22" s="209" t="s">
        <v>184</v>
      </c>
      <c r="D22" s="95" t="s">
        <v>224</v>
      </c>
      <c r="E22" s="96" t="s">
        <v>116</v>
      </c>
      <c r="F22" s="66"/>
    </row>
    <row r="23" spans="1:6" s="67" customFormat="1" x14ac:dyDescent="0.2">
      <c r="A23" s="81">
        <v>44053</v>
      </c>
      <c r="B23" s="190">
        <v>244.8</v>
      </c>
      <c r="C23" s="199" t="s">
        <v>86</v>
      </c>
      <c r="D23" s="200" t="s">
        <v>79</v>
      </c>
      <c r="E23" s="97" t="s">
        <v>83</v>
      </c>
      <c r="F23" s="66"/>
    </row>
    <row r="24" spans="1:6" s="67" customFormat="1" x14ac:dyDescent="0.2">
      <c r="A24" s="77"/>
      <c r="B24" s="68">
        <v>143.30000000000001</v>
      </c>
      <c r="C24" s="90" t="s">
        <v>77</v>
      </c>
      <c r="D24" s="91" t="s">
        <v>87</v>
      </c>
      <c r="E24" s="92" t="s">
        <v>83</v>
      </c>
      <c r="F24" s="66"/>
    </row>
    <row r="25" spans="1:6" s="67" customFormat="1" x14ac:dyDescent="0.2">
      <c r="A25" s="77"/>
      <c r="B25" s="73">
        <v>142.33000000000001</v>
      </c>
      <c r="C25" s="90" t="s">
        <v>77</v>
      </c>
      <c r="D25" s="91" t="s">
        <v>188</v>
      </c>
      <c r="E25" s="92" t="s">
        <v>83</v>
      </c>
      <c r="F25" s="66"/>
    </row>
    <row r="26" spans="1:6" s="67" customFormat="1" ht="13.5" thickBot="1" x14ac:dyDescent="0.25">
      <c r="A26" s="93"/>
      <c r="B26" s="189">
        <v>85</v>
      </c>
      <c r="C26" s="94" t="s">
        <v>77</v>
      </c>
      <c r="D26" s="95" t="s">
        <v>85</v>
      </c>
      <c r="E26" s="96" t="s">
        <v>83</v>
      </c>
      <c r="F26" s="66"/>
    </row>
    <row r="27" spans="1:6" s="67" customFormat="1" x14ac:dyDescent="0.2">
      <c r="A27" s="222">
        <v>44117</v>
      </c>
      <c r="B27" s="190">
        <v>483.2</v>
      </c>
      <c r="C27" s="223" t="s">
        <v>86</v>
      </c>
      <c r="D27" s="200" t="s">
        <v>79</v>
      </c>
      <c r="E27" s="97" t="s">
        <v>83</v>
      </c>
      <c r="F27" s="66"/>
    </row>
    <row r="28" spans="1:6" s="67" customFormat="1" x14ac:dyDescent="0.2">
      <c r="A28" s="202"/>
      <c r="B28" s="68">
        <v>53</v>
      </c>
      <c r="C28" s="203" t="s">
        <v>77</v>
      </c>
      <c r="D28" s="204" t="s">
        <v>84</v>
      </c>
      <c r="E28" s="201" t="s">
        <v>83</v>
      </c>
      <c r="F28" s="66"/>
    </row>
    <row r="29" spans="1:6" s="67" customFormat="1" x14ac:dyDescent="0.2">
      <c r="A29" s="190"/>
      <c r="B29" s="190">
        <v>85</v>
      </c>
      <c r="C29" s="203" t="s">
        <v>77</v>
      </c>
      <c r="D29" s="225" t="s">
        <v>85</v>
      </c>
      <c r="E29" s="221" t="s">
        <v>83</v>
      </c>
      <c r="F29" s="66"/>
    </row>
    <row r="30" spans="1:6" s="67" customFormat="1" ht="13.5" thickBot="1" x14ac:dyDescent="0.25">
      <c r="A30" s="226"/>
      <c r="B30" s="70">
        <v>62.9</v>
      </c>
      <c r="C30" s="205" t="s">
        <v>77</v>
      </c>
      <c r="D30" s="95" t="s">
        <v>78</v>
      </c>
      <c r="E30" s="227" t="s">
        <v>83</v>
      </c>
      <c r="F30" s="66"/>
    </row>
    <row r="31" spans="1:6" s="67" customFormat="1" ht="25.5" x14ac:dyDescent="0.2">
      <c r="A31" s="222" t="s">
        <v>191</v>
      </c>
      <c r="B31" s="190">
        <v>823.8</v>
      </c>
      <c r="C31" s="220" t="s">
        <v>216</v>
      </c>
      <c r="D31" s="200" t="s">
        <v>79</v>
      </c>
      <c r="E31" s="97" t="s">
        <v>83</v>
      </c>
      <c r="F31" s="66"/>
    </row>
    <row r="32" spans="1:6" s="67" customFormat="1" x14ac:dyDescent="0.2">
      <c r="A32" s="196"/>
      <c r="B32" s="68">
        <v>138</v>
      </c>
      <c r="C32" s="203" t="s">
        <v>77</v>
      </c>
      <c r="D32" s="91" t="s">
        <v>84</v>
      </c>
      <c r="E32" s="92" t="s">
        <v>83</v>
      </c>
      <c r="F32" s="66"/>
    </row>
    <row r="33" spans="1:6" s="67" customFormat="1" x14ac:dyDescent="0.2">
      <c r="A33" s="196"/>
      <c r="B33" s="68">
        <v>32</v>
      </c>
      <c r="C33" s="203" t="s">
        <v>77</v>
      </c>
      <c r="D33" s="91" t="s">
        <v>220</v>
      </c>
      <c r="E33" s="92" t="s">
        <v>83</v>
      </c>
      <c r="F33" s="66"/>
    </row>
    <row r="34" spans="1:6" s="67" customFormat="1" x14ac:dyDescent="0.2">
      <c r="A34" s="196"/>
      <c r="B34" s="68">
        <v>11.65</v>
      </c>
      <c r="C34" s="203" t="s">
        <v>77</v>
      </c>
      <c r="D34" s="91" t="s">
        <v>222</v>
      </c>
      <c r="E34" s="92" t="s">
        <v>83</v>
      </c>
      <c r="F34" s="66"/>
    </row>
    <row r="35" spans="1:6" s="67" customFormat="1" x14ac:dyDescent="0.2">
      <c r="A35" s="196"/>
      <c r="B35" s="68">
        <v>14.4</v>
      </c>
      <c r="C35" s="264" t="s">
        <v>77</v>
      </c>
      <c r="D35" s="91" t="s">
        <v>221</v>
      </c>
      <c r="E35" s="92"/>
      <c r="F35" s="66"/>
    </row>
    <row r="36" spans="1:6" s="67" customFormat="1" x14ac:dyDescent="0.2">
      <c r="A36" s="196"/>
      <c r="B36" s="68">
        <v>814</v>
      </c>
      <c r="C36" s="198" t="s">
        <v>77</v>
      </c>
      <c r="D36" s="91" t="s">
        <v>190</v>
      </c>
      <c r="E36" s="92" t="s">
        <v>83</v>
      </c>
      <c r="F36" s="66"/>
    </row>
    <row r="37" spans="1:6" s="67" customFormat="1" x14ac:dyDescent="0.2">
      <c r="A37" s="196"/>
      <c r="B37" s="68">
        <v>43.5</v>
      </c>
      <c r="C37" s="198" t="s">
        <v>77</v>
      </c>
      <c r="D37" s="91" t="s">
        <v>189</v>
      </c>
      <c r="E37" s="92" t="s">
        <v>83</v>
      </c>
    </row>
    <row r="38" spans="1:6" s="67" customFormat="1" ht="13.5" thickBot="1" x14ac:dyDescent="0.25">
      <c r="A38" s="197"/>
      <c r="B38" s="189">
        <v>62.9</v>
      </c>
      <c r="C38" s="205" t="s">
        <v>77</v>
      </c>
      <c r="D38" s="95" t="s">
        <v>78</v>
      </c>
      <c r="E38" s="96" t="s">
        <v>83</v>
      </c>
      <c r="F38" s="66"/>
    </row>
    <row r="39" spans="1:6" s="67" customFormat="1" x14ac:dyDescent="0.2">
      <c r="A39" s="222" t="s">
        <v>192</v>
      </c>
      <c r="B39" s="190">
        <v>823.8</v>
      </c>
      <c r="C39" s="220" t="s">
        <v>217</v>
      </c>
      <c r="D39" s="200" t="s">
        <v>79</v>
      </c>
      <c r="E39" s="97" t="s">
        <v>83</v>
      </c>
      <c r="F39" s="66"/>
    </row>
    <row r="40" spans="1:6" s="67" customFormat="1" x14ac:dyDescent="0.2">
      <c r="A40" s="196"/>
      <c r="B40" s="68">
        <v>299</v>
      </c>
      <c r="C40" s="203" t="s">
        <v>77</v>
      </c>
      <c r="D40" s="91" t="s">
        <v>193</v>
      </c>
      <c r="E40" s="92" t="s">
        <v>83</v>
      </c>
      <c r="F40" s="66"/>
    </row>
    <row r="41" spans="1:6" s="67" customFormat="1" x14ac:dyDescent="0.2">
      <c r="A41" s="196"/>
      <c r="B41" s="68">
        <v>9.5</v>
      </c>
      <c r="C41" s="203" t="s">
        <v>77</v>
      </c>
      <c r="D41" s="91" t="s">
        <v>194</v>
      </c>
      <c r="E41" s="92" t="s">
        <v>83</v>
      </c>
      <c r="F41" s="66"/>
    </row>
    <row r="42" spans="1:6" s="67" customFormat="1" x14ac:dyDescent="0.2">
      <c r="A42" s="196"/>
      <c r="B42" s="68">
        <v>87</v>
      </c>
      <c r="C42" s="198" t="s">
        <v>77</v>
      </c>
      <c r="D42" s="91" t="s">
        <v>85</v>
      </c>
      <c r="E42" s="92" t="s">
        <v>83</v>
      </c>
      <c r="F42" s="66"/>
    </row>
    <row r="43" spans="1:6" s="67" customFormat="1" x14ac:dyDescent="0.2">
      <c r="A43" s="196"/>
      <c r="B43" s="68">
        <v>97</v>
      </c>
      <c r="C43" s="207" t="s">
        <v>77</v>
      </c>
      <c r="D43" s="67" t="s">
        <v>84</v>
      </c>
      <c r="E43" s="92" t="s">
        <v>83</v>
      </c>
      <c r="F43" s="66"/>
    </row>
    <row r="44" spans="1:6" s="67" customFormat="1" ht="13.5" thickBot="1" x14ac:dyDescent="0.25">
      <c r="A44" s="197"/>
      <c r="B44" s="189">
        <v>62.9</v>
      </c>
      <c r="C44" s="205" t="s">
        <v>77</v>
      </c>
      <c r="D44" s="95" t="s">
        <v>78</v>
      </c>
      <c r="E44" s="96" t="s">
        <v>83</v>
      </c>
      <c r="F44" s="66"/>
    </row>
    <row r="45" spans="1:6" s="67" customFormat="1" x14ac:dyDescent="0.2">
      <c r="A45" s="222">
        <v>44229</v>
      </c>
      <c r="B45" s="190">
        <v>378.8</v>
      </c>
      <c r="C45" s="220" t="s">
        <v>195</v>
      </c>
      <c r="D45" s="200" t="s">
        <v>79</v>
      </c>
      <c r="E45" s="97" t="s">
        <v>83</v>
      </c>
      <c r="F45" s="66"/>
    </row>
    <row r="46" spans="1:6" s="67" customFormat="1" x14ac:dyDescent="0.2">
      <c r="A46" s="196"/>
      <c r="B46" s="68">
        <v>53</v>
      </c>
      <c r="C46" s="203" t="s">
        <v>77</v>
      </c>
      <c r="D46" s="91" t="s">
        <v>84</v>
      </c>
      <c r="E46" s="92" t="s">
        <v>83</v>
      </c>
      <c r="F46" s="66"/>
    </row>
    <row r="47" spans="1:6" s="67" customFormat="1" ht="13.5" thickBot="1" x14ac:dyDescent="0.25">
      <c r="A47" s="197"/>
      <c r="B47" s="189">
        <v>64.45</v>
      </c>
      <c r="C47" s="209" t="s">
        <v>77</v>
      </c>
      <c r="D47" s="95" t="s">
        <v>196</v>
      </c>
      <c r="E47" s="96" t="s">
        <v>83</v>
      </c>
      <c r="F47" s="66"/>
    </row>
    <row r="48" spans="1:6" s="67" customFormat="1" x14ac:dyDescent="0.2">
      <c r="A48" s="222">
        <v>44238</v>
      </c>
      <c r="B48" s="190">
        <v>547.79999999999995</v>
      </c>
      <c r="C48" s="223" t="s">
        <v>197</v>
      </c>
      <c r="D48" s="200" t="s">
        <v>79</v>
      </c>
      <c r="E48" s="97" t="s">
        <v>83</v>
      </c>
      <c r="F48" s="66"/>
    </row>
    <row r="49" spans="1:6" s="67" customFormat="1" x14ac:dyDescent="0.2">
      <c r="A49" s="196"/>
      <c r="B49" s="68">
        <v>33</v>
      </c>
      <c r="C49" s="203" t="s">
        <v>77</v>
      </c>
      <c r="D49" s="91" t="s">
        <v>84</v>
      </c>
      <c r="E49" s="92" t="s">
        <v>83</v>
      </c>
      <c r="F49" s="66"/>
    </row>
    <row r="50" spans="1:6" s="67" customFormat="1" x14ac:dyDescent="0.2">
      <c r="A50" s="196"/>
      <c r="B50" s="68">
        <v>87</v>
      </c>
      <c r="C50" s="203" t="s">
        <v>77</v>
      </c>
      <c r="D50" s="91" t="s">
        <v>85</v>
      </c>
      <c r="E50" s="92" t="s">
        <v>83</v>
      </c>
      <c r="F50" s="66"/>
    </row>
    <row r="51" spans="1:6" s="67" customFormat="1" ht="13.5" thickBot="1" x14ac:dyDescent="0.25">
      <c r="A51" s="197"/>
      <c r="B51" s="189">
        <v>64.5</v>
      </c>
      <c r="C51" s="205" t="s">
        <v>77</v>
      </c>
      <c r="D51" s="95" t="s">
        <v>196</v>
      </c>
      <c r="E51" s="96" t="s">
        <v>83</v>
      </c>
      <c r="F51" s="66"/>
    </row>
    <row r="52" spans="1:6" s="67" customFormat="1" x14ac:dyDescent="0.2">
      <c r="A52" s="222">
        <v>44265</v>
      </c>
      <c r="B52" s="190">
        <v>547.79999999999995</v>
      </c>
      <c r="C52" s="223" t="s">
        <v>198</v>
      </c>
      <c r="D52" s="200" t="s">
        <v>79</v>
      </c>
      <c r="E52" s="97" t="s">
        <v>83</v>
      </c>
      <c r="F52" s="66"/>
    </row>
    <row r="53" spans="1:6" s="67" customFormat="1" x14ac:dyDescent="0.2">
      <c r="A53" s="196"/>
      <c r="B53" s="68">
        <v>53</v>
      </c>
      <c r="C53" s="203" t="s">
        <v>77</v>
      </c>
      <c r="D53" s="91" t="s">
        <v>84</v>
      </c>
      <c r="E53" s="92" t="s">
        <v>83</v>
      </c>
      <c r="F53" s="66"/>
    </row>
    <row r="54" spans="1:6" s="67" customFormat="1" x14ac:dyDescent="0.2">
      <c r="A54" s="196"/>
      <c r="B54" s="68">
        <v>47.5</v>
      </c>
      <c r="C54" s="203" t="s">
        <v>77</v>
      </c>
      <c r="D54" s="91" t="s">
        <v>199</v>
      </c>
      <c r="E54" s="92" t="s">
        <v>83</v>
      </c>
      <c r="F54" s="66"/>
    </row>
    <row r="55" spans="1:6" s="67" customFormat="1" x14ac:dyDescent="0.2">
      <c r="A55" s="196"/>
      <c r="B55" s="68">
        <v>59.88</v>
      </c>
      <c r="C55" s="198" t="s">
        <v>77</v>
      </c>
      <c r="D55" s="91" t="s">
        <v>223</v>
      </c>
      <c r="E55" s="92" t="s">
        <v>83</v>
      </c>
      <c r="F55" s="66"/>
    </row>
    <row r="56" spans="1:6" s="67" customFormat="1" ht="13.5" thickBot="1" x14ac:dyDescent="0.25">
      <c r="A56" s="197"/>
      <c r="B56" s="189">
        <v>64.42</v>
      </c>
      <c r="C56" s="205" t="s">
        <v>77</v>
      </c>
      <c r="D56" s="95" t="s">
        <v>196</v>
      </c>
      <c r="E56" s="96" t="s">
        <v>83</v>
      </c>
      <c r="F56" s="66"/>
    </row>
    <row r="57" spans="1:6" s="67" customFormat="1" x14ac:dyDescent="0.2">
      <c r="A57" s="72">
        <v>44271</v>
      </c>
      <c r="B57" s="73">
        <v>493.8</v>
      </c>
      <c r="C57" s="210" t="s">
        <v>86</v>
      </c>
      <c r="D57" s="228" t="s">
        <v>79</v>
      </c>
      <c r="E57" s="221" t="s">
        <v>83</v>
      </c>
      <c r="F57" s="66"/>
    </row>
    <row r="58" spans="1:6" s="67" customFormat="1" x14ac:dyDescent="0.2">
      <c r="A58" s="69"/>
      <c r="B58" s="73">
        <v>53</v>
      </c>
      <c r="C58" s="67" t="s">
        <v>77</v>
      </c>
      <c r="D58" s="103" t="s">
        <v>84</v>
      </c>
      <c r="E58" s="83" t="s">
        <v>83</v>
      </c>
      <c r="F58" s="66"/>
    </row>
    <row r="59" spans="1:6" s="67" customFormat="1" x14ac:dyDescent="0.2">
      <c r="A59" s="69"/>
      <c r="B59" s="191">
        <v>87</v>
      </c>
      <c r="C59" s="98" t="s">
        <v>77</v>
      </c>
      <c r="D59" s="99" t="s">
        <v>85</v>
      </c>
      <c r="E59" s="100" t="s">
        <v>83</v>
      </c>
      <c r="F59" s="66"/>
    </row>
    <row r="60" spans="1:6" s="67" customFormat="1" ht="13.5" thickBot="1" x14ac:dyDescent="0.25">
      <c r="A60" s="230"/>
      <c r="B60" s="189">
        <v>64.45</v>
      </c>
      <c r="C60" s="101" t="s">
        <v>77</v>
      </c>
      <c r="D60" s="231" t="s">
        <v>196</v>
      </c>
      <c r="E60" s="118" t="s">
        <v>83</v>
      </c>
      <c r="F60" s="66"/>
    </row>
    <row r="61" spans="1:6" s="67" customFormat="1" x14ac:dyDescent="0.2">
      <c r="A61" s="229">
        <v>44284</v>
      </c>
      <c r="B61" s="73">
        <v>636.79999999999995</v>
      </c>
      <c r="C61" s="82" t="s">
        <v>200</v>
      </c>
      <c r="D61" s="103" t="s">
        <v>79</v>
      </c>
      <c r="E61" s="83" t="s">
        <v>83</v>
      </c>
      <c r="F61" s="66"/>
    </row>
    <row r="62" spans="1:6" s="67" customFormat="1" x14ac:dyDescent="0.2">
      <c r="A62" s="69"/>
      <c r="B62" s="68">
        <v>53</v>
      </c>
      <c r="C62" s="98" t="s">
        <v>77</v>
      </c>
      <c r="D62" s="103" t="s">
        <v>84</v>
      </c>
      <c r="E62" s="83" t="s">
        <v>83</v>
      </c>
      <c r="F62" s="66"/>
    </row>
    <row r="63" spans="1:6" s="67" customFormat="1" ht="13.5" thickBot="1" x14ac:dyDescent="0.25">
      <c r="A63" s="230"/>
      <c r="B63" s="189">
        <v>64.45</v>
      </c>
      <c r="C63" s="113" t="s">
        <v>77</v>
      </c>
      <c r="D63" s="71" t="s">
        <v>196</v>
      </c>
      <c r="E63" s="232" t="s">
        <v>83</v>
      </c>
      <c r="F63" s="66"/>
    </row>
    <row r="64" spans="1:6" s="67" customFormat="1" ht="25.5" x14ac:dyDescent="0.2">
      <c r="A64" s="81" t="s">
        <v>202</v>
      </c>
      <c r="B64" s="73">
        <v>415.8</v>
      </c>
      <c r="C64" s="82" t="s">
        <v>201</v>
      </c>
      <c r="D64" s="103" t="s">
        <v>79</v>
      </c>
      <c r="E64" s="83" t="s">
        <v>83</v>
      </c>
      <c r="F64" s="66"/>
    </row>
    <row r="65" spans="1:6" s="67" customFormat="1" x14ac:dyDescent="0.2">
      <c r="A65" s="77"/>
      <c r="B65" s="68">
        <v>97</v>
      </c>
      <c r="C65" s="98" t="s">
        <v>77</v>
      </c>
      <c r="D65" s="103" t="s">
        <v>84</v>
      </c>
      <c r="E65" s="100" t="s">
        <v>83</v>
      </c>
      <c r="F65" s="66"/>
    </row>
    <row r="66" spans="1:6" s="67" customFormat="1" x14ac:dyDescent="0.2">
      <c r="A66" s="81"/>
      <c r="B66" s="68">
        <v>87</v>
      </c>
      <c r="C66" s="98" t="s">
        <v>77</v>
      </c>
      <c r="D66" s="104" t="s">
        <v>85</v>
      </c>
      <c r="E66" s="100" t="s">
        <v>83</v>
      </c>
      <c r="F66" s="66"/>
    </row>
    <row r="67" spans="1:6" s="67" customFormat="1" x14ac:dyDescent="0.2">
      <c r="A67" s="81"/>
      <c r="B67" s="68">
        <v>36</v>
      </c>
      <c r="C67" s="82" t="s">
        <v>77</v>
      </c>
      <c r="D67" s="105" t="s">
        <v>203</v>
      </c>
      <c r="E67" s="83" t="s">
        <v>83</v>
      </c>
      <c r="F67" s="66"/>
    </row>
    <row r="68" spans="1:6" s="67" customFormat="1" ht="13.5" thickBot="1" x14ac:dyDescent="0.25">
      <c r="A68" s="93"/>
      <c r="B68" s="70">
        <v>64.42</v>
      </c>
      <c r="C68" s="113" t="s">
        <v>77</v>
      </c>
      <c r="D68" s="76" t="s">
        <v>196</v>
      </c>
      <c r="E68" s="114" t="s">
        <v>83</v>
      </c>
      <c r="F68" s="66"/>
    </row>
    <row r="69" spans="1:6" s="67" customFormat="1" ht="38.25" x14ac:dyDescent="0.2">
      <c r="A69" s="81" t="s">
        <v>205</v>
      </c>
      <c r="B69" s="190">
        <v>770.8</v>
      </c>
      <c r="C69" s="82" t="s">
        <v>206</v>
      </c>
      <c r="D69" s="105" t="s">
        <v>79</v>
      </c>
      <c r="E69" s="206" t="s">
        <v>83</v>
      </c>
      <c r="F69" s="66"/>
    </row>
    <row r="70" spans="1:6" s="67" customFormat="1" x14ac:dyDescent="0.2">
      <c r="A70" s="77"/>
      <c r="B70" s="68">
        <v>240</v>
      </c>
      <c r="C70" s="98" t="s">
        <v>77</v>
      </c>
      <c r="D70" s="107" t="s">
        <v>207</v>
      </c>
      <c r="E70" s="100" t="s">
        <v>83</v>
      </c>
      <c r="F70" s="66"/>
    </row>
    <row r="71" spans="1:6" s="67" customFormat="1" x14ac:dyDescent="0.2">
      <c r="A71" s="77"/>
      <c r="B71" s="68">
        <v>92</v>
      </c>
      <c r="C71" s="98" t="s">
        <v>77</v>
      </c>
      <c r="D71" s="104" t="s">
        <v>208</v>
      </c>
      <c r="E71" s="100" t="s">
        <v>83</v>
      </c>
      <c r="F71" s="66"/>
    </row>
    <row r="72" spans="1:6" s="67" customFormat="1" x14ac:dyDescent="0.2">
      <c r="A72" s="77"/>
      <c r="B72" s="68">
        <v>56.87</v>
      </c>
      <c r="C72" s="98" t="s">
        <v>77</v>
      </c>
      <c r="D72" s="104" t="s">
        <v>209</v>
      </c>
      <c r="E72" s="100" t="s">
        <v>83</v>
      </c>
      <c r="F72" s="66"/>
    </row>
    <row r="73" spans="1:6" s="67" customFormat="1" ht="13.5" thickBot="1" x14ac:dyDescent="0.25">
      <c r="A73" s="93"/>
      <c r="B73" s="189">
        <v>145</v>
      </c>
      <c r="C73" s="113" t="s">
        <v>77</v>
      </c>
      <c r="D73" s="76" t="s">
        <v>210</v>
      </c>
      <c r="E73" s="114" t="s">
        <v>83</v>
      </c>
      <c r="F73" s="66"/>
    </row>
    <row r="74" spans="1:6" s="67" customFormat="1" x14ac:dyDescent="0.2">
      <c r="A74" s="233" t="s">
        <v>204</v>
      </c>
      <c r="B74" s="73">
        <v>762.8</v>
      </c>
      <c r="C74" s="234" t="s">
        <v>211</v>
      </c>
      <c r="D74" s="103" t="s">
        <v>79</v>
      </c>
      <c r="E74" s="83" t="s">
        <v>83</v>
      </c>
      <c r="F74" s="66"/>
    </row>
    <row r="75" spans="1:6" s="67" customFormat="1" x14ac:dyDescent="0.2">
      <c r="A75" s="109"/>
      <c r="B75" s="191">
        <v>92.45</v>
      </c>
      <c r="C75" s="108" t="s">
        <v>77</v>
      </c>
      <c r="D75" s="110" t="s">
        <v>208</v>
      </c>
      <c r="E75" s="74" t="s">
        <v>83</v>
      </c>
      <c r="F75" s="66"/>
    </row>
    <row r="76" spans="1:6" s="67" customFormat="1" x14ac:dyDescent="0.2">
      <c r="A76" s="109"/>
      <c r="B76" s="68">
        <v>50.31</v>
      </c>
      <c r="C76" s="108" t="s">
        <v>77</v>
      </c>
      <c r="D76" s="90" t="s">
        <v>212</v>
      </c>
      <c r="E76" s="74" t="s">
        <v>83</v>
      </c>
      <c r="F76" s="66"/>
    </row>
    <row r="77" spans="1:6" s="67" customFormat="1" x14ac:dyDescent="0.2">
      <c r="A77" s="235"/>
      <c r="B77" s="73">
        <v>240</v>
      </c>
      <c r="C77" s="112" t="s">
        <v>77</v>
      </c>
      <c r="D77" s="224" t="s">
        <v>207</v>
      </c>
      <c r="E77" s="236" t="s">
        <v>83</v>
      </c>
      <c r="F77" s="66"/>
    </row>
    <row r="78" spans="1:6" s="67" customFormat="1" ht="13.5" thickBot="1" x14ac:dyDescent="0.25">
      <c r="A78" s="106"/>
      <c r="B78" s="70">
        <v>154.69</v>
      </c>
      <c r="C78" s="111" t="s">
        <v>77</v>
      </c>
      <c r="D78" s="76" t="s">
        <v>210</v>
      </c>
      <c r="E78" s="102" t="s">
        <v>83</v>
      </c>
      <c r="F78" s="66"/>
    </row>
    <row r="79" spans="1:6" s="67" customFormat="1" ht="26.25" thickBot="1" x14ac:dyDescent="0.25">
      <c r="A79" s="237">
        <v>44334</v>
      </c>
      <c r="B79" s="238">
        <v>53</v>
      </c>
      <c r="C79" s="239" t="s">
        <v>219</v>
      </c>
      <c r="D79" s="240" t="s">
        <v>84</v>
      </c>
      <c r="E79" s="241" t="s">
        <v>83</v>
      </c>
      <c r="F79" s="66"/>
    </row>
    <row r="80" spans="1:6" s="67" customFormat="1" x14ac:dyDescent="0.2">
      <c r="A80" s="81">
        <v>44362</v>
      </c>
      <c r="B80" s="190">
        <v>654.6</v>
      </c>
      <c r="C80" s="82" t="s">
        <v>213</v>
      </c>
      <c r="D80" s="103" t="s">
        <v>79</v>
      </c>
      <c r="E80" s="83" t="s">
        <v>83</v>
      </c>
      <c r="F80" s="66"/>
    </row>
    <row r="81" spans="1:6" s="67" customFormat="1" x14ac:dyDescent="0.2">
      <c r="A81" s="81"/>
      <c r="B81" s="68">
        <v>53</v>
      </c>
      <c r="C81" s="98" t="s">
        <v>77</v>
      </c>
      <c r="D81" s="105" t="s">
        <v>84</v>
      </c>
      <c r="E81" s="100" t="s">
        <v>83</v>
      </c>
      <c r="F81" s="66"/>
    </row>
    <row r="82" spans="1:6" s="67" customFormat="1" x14ac:dyDescent="0.2">
      <c r="A82" s="81"/>
      <c r="B82" s="68">
        <v>87</v>
      </c>
      <c r="C82" s="98" t="s">
        <v>77</v>
      </c>
      <c r="D82" s="104" t="s">
        <v>85</v>
      </c>
      <c r="E82" s="100" t="s">
        <v>83</v>
      </c>
      <c r="F82" s="66"/>
    </row>
    <row r="83" spans="1:6" s="67" customFormat="1" x14ac:dyDescent="0.2">
      <c r="A83" s="81"/>
      <c r="B83" s="68">
        <v>64.45</v>
      </c>
      <c r="C83" s="98" t="s">
        <v>77</v>
      </c>
      <c r="D83" s="104" t="s">
        <v>196</v>
      </c>
      <c r="E83" s="100" t="s">
        <v>83</v>
      </c>
      <c r="F83" s="66"/>
    </row>
    <row r="84" spans="1:6" s="67" customFormat="1" hidden="1" x14ac:dyDescent="0.2">
      <c r="A84" s="120"/>
      <c r="B84" s="194"/>
      <c r="C84" s="121"/>
      <c r="D84" s="121"/>
      <c r="E84" s="122"/>
      <c r="F84" s="66"/>
    </row>
    <row r="85" spans="1:6" ht="19.5" customHeight="1" x14ac:dyDescent="0.2">
      <c r="A85" s="85" t="s">
        <v>88</v>
      </c>
      <c r="B85" s="195">
        <f>SUM(B21:B84)</f>
        <v>12332.820000000002</v>
      </c>
      <c r="C85" s="87" t="str">
        <f>IF(SUBTOTAL(3,B21:B84)=SUBTOTAL(103,B21:B84),'Summary and sign-off'!$A$48,'Summary and sign-off'!$A$49)</f>
        <v>Check - there are no hidden rows with data</v>
      </c>
      <c r="D85" s="249" t="str">
        <f>IF('Summary and sign-off'!F56='Summary and sign-off'!F54,'Summary and sign-off'!A51,'Summary and sign-off'!A50)</f>
        <v>Check - each entry provides sufficient information</v>
      </c>
      <c r="E85" s="249"/>
      <c r="F85" s="1"/>
    </row>
    <row r="86" spans="1:6" ht="10.5" customHeight="1" x14ac:dyDescent="0.2">
      <c r="A86" s="88"/>
      <c r="B86" s="28"/>
      <c r="C86" s="1"/>
      <c r="D86" s="1"/>
      <c r="E86" s="89"/>
      <c r="F86" s="1"/>
    </row>
    <row r="87" spans="1:6" ht="24.75" customHeight="1" x14ac:dyDescent="0.2">
      <c r="A87" s="250" t="s">
        <v>89</v>
      </c>
      <c r="B87" s="250"/>
      <c r="C87" s="250"/>
      <c r="D87" s="250"/>
      <c r="E87" s="250"/>
      <c r="F87" s="1"/>
    </row>
    <row r="88" spans="1:6" ht="27" customHeight="1" x14ac:dyDescent="0.2">
      <c r="A88" s="57" t="s">
        <v>72</v>
      </c>
      <c r="B88" s="59" t="s">
        <v>14</v>
      </c>
      <c r="C88" s="59" t="s">
        <v>90</v>
      </c>
      <c r="D88" s="59" t="s">
        <v>91</v>
      </c>
      <c r="E88" s="60" t="s">
        <v>76</v>
      </c>
      <c r="F88" s="30"/>
    </row>
    <row r="89" spans="1:6" s="67" customFormat="1" hidden="1" x14ac:dyDescent="0.2">
      <c r="A89" s="62"/>
      <c r="B89" s="123"/>
      <c r="C89" s="84"/>
      <c r="D89" s="84"/>
      <c r="E89" s="65"/>
      <c r="F89" s="66"/>
    </row>
    <row r="90" spans="1:6" s="67" customFormat="1" x14ac:dyDescent="0.2">
      <c r="A90" s="77"/>
      <c r="B90" s="124"/>
      <c r="C90" s="124"/>
      <c r="D90" s="124"/>
      <c r="E90" s="125"/>
      <c r="F90" s="66"/>
    </row>
    <row r="91" spans="1:6" s="67" customFormat="1" x14ac:dyDescent="0.2">
      <c r="A91" s="77"/>
      <c r="B91" s="124"/>
      <c r="C91" s="124"/>
      <c r="D91" s="124"/>
      <c r="E91" s="125"/>
      <c r="F91" s="66"/>
    </row>
    <row r="92" spans="1:6" s="67" customFormat="1" x14ac:dyDescent="0.2">
      <c r="A92" s="77"/>
      <c r="B92" s="124"/>
      <c r="C92" s="124"/>
      <c r="D92" s="82"/>
      <c r="E92" s="100"/>
      <c r="F92" s="66"/>
    </row>
    <row r="93" spans="1:6" s="67" customFormat="1" hidden="1" x14ac:dyDescent="0.2">
      <c r="A93" s="62"/>
      <c r="B93" s="123"/>
      <c r="C93" s="64"/>
      <c r="D93" s="64"/>
      <c r="E93" s="65"/>
      <c r="F93" s="66"/>
    </row>
    <row r="94" spans="1:6" ht="19.5" customHeight="1" x14ac:dyDescent="0.2">
      <c r="A94" s="85" t="s">
        <v>92</v>
      </c>
      <c r="B94" s="86">
        <f>SUM(B89:B93)</f>
        <v>0</v>
      </c>
      <c r="C94" s="87" t="str">
        <f>IF(SUBTOTAL(3,B89:B93)=SUBTOTAL(103,B89:B93),'Summary and sign-off'!$A$48,'Summary and sign-off'!$A$49)</f>
        <v>Check - there are no hidden rows with data</v>
      </c>
      <c r="D94" s="249" t="str">
        <f>IF('Summary and sign-off'!F57='Summary and sign-off'!F54,'Summary and sign-off'!A51,'Summary and sign-off'!A50)</f>
        <v>Check - each entry provides sufficient information</v>
      </c>
      <c r="E94" s="249"/>
      <c r="F94" s="1"/>
    </row>
    <row r="95" spans="1:6" ht="10.5" customHeight="1" x14ac:dyDescent="0.2">
      <c r="A95" s="88"/>
      <c r="B95" s="126"/>
      <c r="C95" s="28"/>
      <c r="D95" s="1"/>
      <c r="E95" s="89"/>
      <c r="F95" s="1"/>
    </row>
    <row r="96" spans="1:6" ht="34.5" customHeight="1" x14ac:dyDescent="0.2">
      <c r="A96" s="127" t="s">
        <v>93</v>
      </c>
      <c r="B96" s="128">
        <f>B17+B85+B94</f>
        <v>12332.820000000002</v>
      </c>
      <c r="C96" s="129"/>
      <c r="D96" s="129"/>
      <c r="E96" s="130"/>
      <c r="F96" s="1"/>
    </row>
    <row r="97" spans="1:6" x14ac:dyDescent="0.2">
      <c r="A97" s="88"/>
      <c r="B97" s="28"/>
      <c r="C97" s="1"/>
      <c r="D97" s="1"/>
      <c r="E97" s="89"/>
      <c r="F97" s="1"/>
    </row>
    <row r="98" spans="1:6" x14ac:dyDescent="0.2">
      <c r="A98" s="131" t="s">
        <v>27</v>
      </c>
      <c r="B98" s="28"/>
      <c r="C98" s="1"/>
      <c r="D98" s="1"/>
      <c r="E98" s="89"/>
      <c r="F98" s="1"/>
    </row>
    <row r="99" spans="1:6" ht="12.6" customHeight="1" x14ac:dyDescent="0.2">
      <c r="A99" s="132" t="s">
        <v>94</v>
      </c>
      <c r="F99" s="1"/>
    </row>
    <row r="100" spans="1:6" ht="12.95" customHeight="1" x14ac:dyDescent="0.2">
      <c r="A100" s="132" t="s">
        <v>95</v>
      </c>
      <c r="B100" s="1"/>
      <c r="D100" s="1"/>
      <c r="F100" s="1"/>
    </row>
    <row r="101" spans="1:6" x14ac:dyDescent="0.2">
      <c r="A101" s="132" t="s">
        <v>96</v>
      </c>
      <c r="F101" s="1"/>
    </row>
    <row r="102" spans="1:6" x14ac:dyDescent="0.2">
      <c r="A102" s="132" t="s">
        <v>33</v>
      </c>
      <c r="B102" s="28"/>
      <c r="C102" s="1"/>
      <c r="D102" s="1"/>
      <c r="E102" s="89"/>
      <c r="F102" s="1"/>
    </row>
    <row r="103" spans="1:6" ht="12.95" customHeight="1" x14ac:dyDescent="0.2">
      <c r="A103" s="132" t="s">
        <v>97</v>
      </c>
      <c r="B103" s="1"/>
      <c r="D103" s="1"/>
      <c r="F103" s="1"/>
    </row>
    <row r="104" spans="1:6" x14ac:dyDescent="0.2">
      <c r="A104" s="132" t="s">
        <v>98</v>
      </c>
      <c r="F104" s="1"/>
    </row>
    <row r="105" spans="1:6" x14ac:dyDescent="0.2">
      <c r="A105" s="132" t="s">
        <v>99</v>
      </c>
      <c r="B105" s="32"/>
      <c r="C105" s="32"/>
      <c r="D105" s="32"/>
      <c r="F105" s="1"/>
    </row>
    <row r="106" spans="1:6" x14ac:dyDescent="0.2">
      <c r="A106" s="134"/>
      <c r="B106" s="1"/>
      <c r="C106" s="1"/>
      <c r="D106" s="1"/>
      <c r="E106" s="89"/>
      <c r="F106" s="1"/>
    </row>
    <row r="107" spans="1:6" hidden="1" x14ac:dyDescent="0.2">
      <c r="A107" s="134"/>
      <c r="B107" s="1"/>
      <c r="C107" s="1"/>
      <c r="D107" s="1"/>
      <c r="E107" s="89"/>
      <c r="F107" s="1"/>
    </row>
    <row r="108" spans="1:6" hidden="1" x14ac:dyDescent="0.2"/>
    <row r="109" spans="1:6" hidden="1" x14ac:dyDescent="0.2"/>
    <row r="110" spans="1:6" hidden="1" x14ac:dyDescent="0.2"/>
    <row r="111" spans="1:6" hidden="1" x14ac:dyDescent="0.2"/>
    <row r="112" spans="1:6" ht="12.75" hidden="1" customHeight="1" x14ac:dyDescent="0.2"/>
    <row r="113" spans="1:6" hidden="1" x14ac:dyDescent="0.2"/>
    <row r="114" spans="1:6" hidden="1" x14ac:dyDescent="0.2"/>
    <row r="115" spans="1:6" hidden="1" x14ac:dyDescent="0.2">
      <c r="A115" s="134"/>
      <c r="B115" s="1"/>
      <c r="C115" s="1"/>
      <c r="D115" s="1"/>
      <c r="E115" s="89"/>
      <c r="F115" s="1"/>
    </row>
    <row r="116" spans="1:6" hidden="1" x14ac:dyDescent="0.2">
      <c r="A116" s="134"/>
      <c r="B116" s="1"/>
      <c r="C116" s="1"/>
      <c r="D116" s="1"/>
      <c r="E116" s="89"/>
      <c r="F116" s="1"/>
    </row>
    <row r="117" spans="1:6" hidden="1" x14ac:dyDescent="0.2">
      <c r="A117" s="134"/>
      <c r="B117" s="1"/>
      <c r="C117" s="1"/>
      <c r="D117" s="1"/>
      <c r="E117" s="89"/>
      <c r="F117" s="1"/>
    </row>
    <row r="118" spans="1:6" hidden="1" x14ac:dyDescent="0.2">
      <c r="A118" s="134"/>
      <c r="B118" s="1"/>
      <c r="C118" s="1"/>
      <c r="D118" s="1"/>
      <c r="E118" s="89"/>
      <c r="F118" s="1"/>
    </row>
    <row r="119" spans="1:6" hidden="1" x14ac:dyDescent="0.2">
      <c r="A119" s="134"/>
      <c r="B119" s="1"/>
      <c r="C119" s="1"/>
      <c r="D119" s="1"/>
      <c r="E119" s="89"/>
      <c r="F119" s="1"/>
    </row>
    <row r="120" spans="1:6" hidden="1" x14ac:dyDescent="0.2"/>
    <row r="121" spans="1:6" hidden="1" x14ac:dyDescent="0.2"/>
    <row r="122" spans="1:6" hidden="1" x14ac:dyDescent="0.2"/>
    <row r="123" spans="1:6" hidden="1" x14ac:dyDescent="0.2"/>
    <row r="124" spans="1:6" hidden="1" x14ac:dyDescent="0.2"/>
    <row r="125" spans="1:6" hidden="1" x14ac:dyDescent="0.2"/>
    <row r="126" spans="1:6" hidden="1" x14ac:dyDescent="0.2"/>
    <row r="127" spans="1:6" hidden="1"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hidden="1" x14ac:dyDescent="0.2"/>
    <row r="434" x14ac:dyDescent="0.2"/>
    <row r="435" x14ac:dyDescent="0.2"/>
    <row r="436" x14ac:dyDescent="0.2"/>
    <row r="437" x14ac:dyDescent="0.2"/>
    <row r="438" x14ac:dyDescent="0.2"/>
    <row r="439" x14ac:dyDescent="0.2"/>
    <row r="440" x14ac:dyDescent="0.2"/>
    <row r="441" hidden="1" x14ac:dyDescent="0.2"/>
    <row r="442" hidden="1" x14ac:dyDescent="0.2"/>
    <row r="443" hidden="1" x14ac:dyDescent="0.2"/>
    <row r="444" hidden="1" x14ac:dyDescent="0.2"/>
    <row r="445" hidden="1" x14ac:dyDescent="0.2"/>
    <row r="446" hidden="1"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sheetData>
  <sheetProtection sheet="1" formatCells="0" formatRows="0" insertColumns="0" insertRows="0" deleteRows="0"/>
  <mergeCells count="15">
    <mergeCell ref="D85:E85"/>
    <mergeCell ref="A87:E87"/>
    <mergeCell ref="D94:E94"/>
    <mergeCell ref="A19:E19"/>
    <mergeCell ref="A1:E1"/>
    <mergeCell ref="B2:E2"/>
    <mergeCell ref="B3:E3"/>
    <mergeCell ref="B4:E4"/>
    <mergeCell ref="B5:E5"/>
    <mergeCell ref="D17:E17"/>
    <mergeCell ref="B6:E6"/>
    <mergeCell ref="B7:E7"/>
    <mergeCell ref="A8:E8"/>
    <mergeCell ref="A9:E9"/>
    <mergeCell ref="A10:E10"/>
  </mergeCells>
  <dataValidations xWindow="156" yWindow="82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A16 A89 A93 A84 A12 A21:A42 A44:A57" xr:uid="{8E6B0A0B-AE40-4BA3-AD0A-C0A4C359D61D}">
      <formula1>$B$4</formula1>
      <formula2>$B$5</formula2>
    </dataValidation>
    <dataValidation allowBlank="1" showInputMessage="1" showErrorMessage="1" prompt="Insert additional rows as needed:_x000a_- 'right click' on a row number (left of screen)_x000a_- select 'Insert' (this will insert a row above it)" sqref="A88 A20 A11" xr:uid="{7F086A9F-3C43-41C5-BD6A-34B527FAF7F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0:A92 A23:A26 A13:A14 A58:A83" xr:uid="{B5C9A64E-D4C5-4086-AD36-100A432B0CB2}">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8EA34-2CE4-4A93-8AEE-A4F9AA909B34}">
  <sheetPr>
    <pageSetUpPr fitToPage="1"/>
  </sheetPr>
  <dimension ref="A1:J52"/>
  <sheetViews>
    <sheetView zoomScaleNormal="100" workbookViewId="0">
      <selection activeCell="C26" sqref="C26"/>
    </sheetView>
  </sheetViews>
  <sheetFormatPr defaultColWidth="0" defaultRowHeight="12.75" customHeight="1"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245" t="s">
        <v>64</v>
      </c>
      <c r="B1" s="245"/>
      <c r="C1" s="245"/>
      <c r="D1" s="245"/>
      <c r="E1" s="245"/>
    </row>
    <row r="2" spans="1:6" ht="21" customHeight="1" x14ac:dyDescent="0.2">
      <c r="A2" s="2" t="s">
        <v>1</v>
      </c>
      <c r="B2" s="251" t="str">
        <f>'Summary and sign-off'!B2:F2</f>
        <v>Serious Fraud Office</v>
      </c>
      <c r="C2" s="251"/>
      <c r="D2" s="251"/>
      <c r="E2" s="251"/>
    </row>
    <row r="3" spans="1:6" ht="21" customHeight="1" x14ac:dyDescent="0.2">
      <c r="A3" s="2" t="s">
        <v>65</v>
      </c>
      <c r="B3" s="251" t="str">
        <f>'Summary and sign-off'!B3:F3</f>
        <v>Julie Read</v>
      </c>
      <c r="C3" s="251"/>
      <c r="D3" s="251"/>
      <c r="E3" s="251"/>
    </row>
    <row r="4" spans="1:6" ht="21" customHeight="1" x14ac:dyDescent="0.2">
      <c r="A4" s="2" t="s">
        <v>66</v>
      </c>
      <c r="B4" s="251">
        <f>'Summary and sign-off'!B4:F4</f>
        <v>44013</v>
      </c>
      <c r="C4" s="251"/>
      <c r="D4" s="251"/>
      <c r="E4" s="251"/>
    </row>
    <row r="5" spans="1:6" ht="21" customHeight="1" x14ac:dyDescent="0.2">
      <c r="A5" s="2" t="s">
        <v>67</v>
      </c>
      <c r="B5" s="251">
        <f>'Summary and sign-off'!B5:F5</f>
        <v>44377</v>
      </c>
      <c r="C5" s="251"/>
      <c r="D5" s="251"/>
      <c r="E5" s="251"/>
    </row>
    <row r="6" spans="1:6" ht="21" customHeight="1" x14ac:dyDescent="0.2">
      <c r="A6" s="2" t="s">
        <v>68</v>
      </c>
      <c r="B6" s="242" t="s">
        <v>34</v>
      </c>
      <c r="C6" s="242"/>
      <c r="D6" s="242"/>
      <c r="E6" s="242"/>
    </row>
    <row r="7" spans="1:6" ht="21" customHeight="1" x14ac:dyDescent="0.2">
      <c r="A7" s="2" t="s">
        <v>7</v>
      </c>
      <c r="B7" s="242" t="s">
        <v>37</v>
      </c>
      <c r="C7" s="242"/>
      <c r="D7" s="242"/>
      <c r="E7" s="242"/>
    </row>
    <row r="8" spans="1:6" ht="35.25" customHeight="1" x14ac:dyDescent="0.25">
      <c r="A8" s="257" t="s">
        <v>100</v>
      </c>
      <c r="B8" s="257"/>
      <c r="C8" s="258"/>
      <c r="D8" s="258"/>
      <c r="E8" s="258"/>
      <c r="F8" s="136"/>
    </row>
    <row r="9" spans="1:6" ht="35.25" customHeight="1" x14ac:dyDescent="0.25">
      <c r="A9" s="259" t="s">
        <v>101</v>
      </c>
      <c r="B9" s="260"/>
      <c r="C9" s="260"/>
      <c r="D9" s="260"/>
      <c r="E9" s="260"/>
      <c r="F9" s="136"/>
    </row>
    <row r="10" spans="1:6" ht="27" customHeight="1" x14ac:dyDescent="0.2">
      <c r="A10" s="59" t="s">
        <v>102</v>
      </c>
      <c r="B10" s="59" t="s">
        <v>14</v>
      </c>
      <c r="C10" s="59" t="s">
        <v>103</v>
      </c>
      <c r="D10" s="59" t="s">
        <v>104</v>
      </c>
      <c r="E10" s="59" t="s">
        <v>76</v>
      </c>
      <c r="F10" s="32"/>
    </row>
    <row r="11" spans="1:6" s="67" customFormat="1" hidden="1" x14ac:dyDescent="0.2">
      <c r="A11" s="137"/>
      <c r="B11" s="123"/>
      <c r="C11" s="138"/>
      <c r="D11" s="138"/>
      <c r="E11" s="139"/>
    </row>
    <row r="12" spans="1:6" s="67" customFormat="1" x14ac:dyDescent="0.2">
      <c r="A12" s="124" t="s">
        <v>218</v>
      </c>
      <c r="B12" s="140"/>
      <c r="C12" s="141"/>
      <c r="D12" s="141"/>
      <c r="E12" s="142"/>
    </row>
    <row r="13" spans="1:6" s="67" customFormat="1" x14ac:dyDescent="0.2">
      <c r="A13" s="124"/>
      <c r="B13" s="140"/>
      <c r="C13" s="141"/>
      <c r="D13" s="141"/>
      <c r="E13" s="142"/>
    </row>
    <row r="14" spans="1:6" s="67" customFormat="1" x14ac:dyDescent="0.2">
      <c r="A14" s="124"/>
      <c r="B14" s="140"/>
      <c r="C14" s="141"/>
      <c r="D14" s="141"/>
      <c r="E14" s="142"/>
    </row>
    <row r="15" spans="1:6" s="67" customFormat="1" x14ac:dyDescent="0.2">
      <c r="A15" s="143"/>
      <c r="B15" s="140"/>
      <c r="C15" s="141"/>
      <c r="D15" s="141"/>
      <c r="E15" s="142"/>
    </row>
    <row r="16" spans="1:6" s="67" customFormat="1" x14ac:dyDescent="0.2">
      <c r="A16" s="143"/>
      <c r="B16" s="140"/>
      <c r="C16" s="141"/>
      <c r="D16" s="141"/>
      <c r="E16" s="142"/>
    </row>
    <row r="17" spans="1:6" s="67" customFormat="1" ht="11.25" hidden="1" customHeight="1" x14ac:dyDescent="0.2">
      <c r="A17" s="137"/>
      <c r="B17" s="123"/>
      <c r="C17" s="138"/>
      <c r="D17" s="138"/>
      <c r="E17" s="139"/>
    </row>
    <row r="18" spans="1:6" ht="34.5" customHeight="1" x14ac:dyDescent="0.2">
      <c r="A18" s="144" t="s">
        <v>105</v>
      </c>
      <c r="B18" s="145">
        <f>SUM(B11:B17)</f>
        <v>0</v>
      </c>
      <c r="C18" s="146" t="str">
        <f>IF(SUBTOTAL(3,B11:B17)=SUBTOTAL(103,B11:B17),'Summary and sign-off'!$A$48,'Summary and sign-off'!$A$49)</f>
        <v>Check - there are no hidden rows with data</v>
      </c>
      <c r="D18" s="249" t="str">
        <f>IF('Summary and sign-off'!F58='Summary and sign-off'!F54,'Summary and sign-off'!A51,'Summary and sign-off'!A50)</f>
        <v>Check - each entry provides sufficient information</v>
      </c>
      <c r="E18" s="249"/>
      <c r="F18" s="67"/>
    </row>
    <row r="19" spans="1:6" x14ac:dyDescent="0.2">
      <c r="A19" s="31"/>
      <c r="B19" s="1"/>
      <c r="C19" s="1"/>
      <c r="D19" s="1"/>
      <c r="E19" s="1"/>
    </row>
    <row r="20" spans="1:6" x14ac:dyDescent="0.2">
      <c r="A20" s="31" t="s">
        <v>27</v>
      </c>
      <c r="B20" s="28"/>
      <c r="C20" s="1"/>
      <c r="D20" s="1"/>
      <c r="E20" s="1"/>
    </row>
    <row r="21" spans="1:6" ht="12.75" customHeight="1" x14ac:dyDescent="0.2">
      <c r="A21" s="32" t="s">
        <v>106</v>
      </c>
      <c r="B21" s="32"/>
      <c r="C21" s="32"/>
      <c r="D21" s="32"/>
      <c r="E21" s="32"/>
    </row>
    <row r="22" spans="1:6" x14ac:dyDescent="0.2">
      <c r="A22" s="32" t="s">
        <v>107</v>
      </c>
      <c r="B22" s="32"/>
      <c r="C22" s="30"/>
      <c r="D22" s="30"/>
      <c r="E22" s="30"/>
    </row>
    <row r="23" spans="1:6" x14ac:dyDescent="0.2">
      <c r="A23" s="32" t="s">
        <v>33</v>
      </c>
      <c r="B23" s="28"/>
      <c r="C23" s="1"/>
      <c r="D23" s="1"/>
      <c r="E23" s="1"/>
      <c r="F23" s="1"/>
    </row>
    <row r="24" spans="1:6" x14ac:dyDescent="0.2">
      <c r="A24" s="32" t="s">
        <v>108</v>
      </c>
      <c r="B24" s="32"/>
      <c r="C24" s="30"/>
      <c r="D24" s="30"/>
      <c r="E24" s="30"/>
    </row>
    <row r="25" spans="1:6" ht="12.75" customHeight="1" x14ac:dyDescent="0.2">
      <c r="A25" s="32" t="s">
        <v>109</v>
      </c>
      <c r="B25" s="32"/>
      <c r="C25" s="147"/>
      <c r="D25" s="147"/>
      <c r="E25" s="147"/>
    </row>
    <row r="26" spans="1:6" x14ac:dyDescent="0.2">
      <c r="A26" s="1"/>
      <c r="B26" s="1"/>
      <c r="C26" s="1"/>
      <c r="D26" s="1"/>
      <c r="E26" s="1"/>
    </row>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sheetData>
  <sheetProtection sheet="1" formatCells="0" insertRows="0" deleteRows="0"/>
  <mergeCells count="10">
    <mergeCell ref="B7:E7"/>
    <mergeCell ref="A8:E8"/>
    <mergeCell ref="A9:E9"/>
    <mergeCell ref="D18:E18"/>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6" xr:uid="{215FF958-4BAB-4B06-80CC-241B0ACCF345}">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AD9CABC0-6E41-468E-A4F0-C6E9500E6DDE}">
      <formula1>$B$4</formula1>
      <formula2>$B$5</formula2>
    </dataValidation>
    <dataValidation allowBlank="1" showInputMessage="1" showErrorMessage="1" prompt="Insert additional rows as needed:_x000a_- 'right click' on a row number (left of screen)_x000a_- select 'Insert' (this will insert a row above it)" sqref="A10" xr:uid="{AC783211-081B-4592-ACC1-A146FF674F91}"/>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BDC8-506C-449D-85FB-45E4B101FB37}">
  <sheetPr>
    <pageSetUpPr fitToPage="1"/>
  </sheetPr>
  <dimension ref="A1:M65"/>
  <sheetViews>
    <sheetView zoomScaleNormal="100" workbookViewId="0">
      <selection activeCell="C43" sqref="C4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245" t="s">
        <v>64</v>
      </c>
      <c r="B1" s="245"/>
      <c r="C1" s="245"/>
      <c r="D1" s="245"/>
      <c r="E1" s="245"/>
    </row>
    <row r="2" spans="1:6" ht="21" customHeight="1" x14ac:dyDescent="0.2">
      <c r="A2" s="2" t="s">
        <v>1</v>
      </c>
      <c r="B2" s="251" t="str">
        <f>'Summary and sign-off'!B2:F2</f>
        <v>Serious Fraud Office</v>
      </c>
      <c r="C2" s="251"/>
      <c r="D2" s="251"/>
      <c r="E2" s="251"/>
    </row>
    <row r="3" spans="1:6" ht="21" customHeight="1" x14ac:dyDescent="0.2">
      <c r="A3" s="2" t="s">
        <v>65</v>
      </c>
      <c r="B3" s="251" t="str">
        <f>'Summary and sign-off'!B3:F3</f>
        <v>Julie Read</v>
      </c>
      <c r="C3" s="251"/>
      <c r="D3" s="251"/>
      <c r="E3" s="251"/>
    </row>
    <row r="4" spans="1:6" ht="21" customHeight="1" x14ac:dyDescent="0.2">
      <c r="A4" s="2" t="s">
        <v>66</v>
      </c>
      <c r="B4" s="251">
        <f>'Summary and sign-off'!B4:F4</f>
        <v>44013</v>
      </c>
      <c r="C4" s="251"/>
      <c r="D4" s="251"/>
      <c r="E4" s="251"/>
    </row>
    <row r="5" spans="1:6" ht="21" customHeight="1" x14ac:dyDescent="0.2">
      <c r="A5" s="2" t="s">
        <v>67</v>
      </c>
      <c r="B5" s="251">
        <f>'Summary and sign-off'!B5:F5</f>
        <v>44377</v>
      </c>
      <c r="C5" s="251"/>
      <c r="D5" s="251"/>
      <c r="E5" s="251"/>
    </row>
    <row r="6" spans="1:6" ht="21" customHeight="1" x14ac:dyDescent="0.2">
      <c r="A6" s="2" t="s">
        <v>68</v>
      </c>
      <c r="B6" s="242" t="s">
        <v>34</v>
      </c>
      <c r="C6" s="242"/>
      <c r="D6" s="242"/>
      <c r="E6" s="242"/>
      <c r="F6" s="3"/>
    </row>
    <row r="7" spans="1:6" ht="21" customHeight="1" x14ac:dyDescent="0.2">
      <c r="A7" s="2" t="s">
        <v>7</v>
      </c>
      <c r="B7" s="242" t="s">
        <v>37</v>
      </c>
      <c r="C7" s="242"/>
      <c r="D7" s="242"/>
      <c r="E7" s="242"/>
      <c r="F7" s="3"/>
    </row>
    <row r="8" spans="1:6" ht="35.25" customHeight="1" x14ac:dyDescent="0.2">
      <c r="A8" s="253" t="s">
        <v>110</v>
      </c>
      <c r="B8" s="253"/>
      <c r="C8" s="258"/>
      <c r="D8" s="258"/>
      <c r="E8" s="258"/>
    </row>
    <row r="9" spans="1:6" ht="35.25" customHeight="1" x14ac:dyDescent="0.2">
      <c r="A9" s="261" t="s">
        <v>111</v>
      </c>
      <c r="B9" s="262"/>
      <c r="C9" s="262"/>
      <c r="D9" s="262"/>
      <c r="E9" s="262"/>
    </row>
    <row r="10" spans="1:6" ht="27" customHeight="1" x14ac:dyDescent="0.2">
      <c r="A10" s="59" t="s">
        <v>72</v>
      </c>
      <c r="B10" s="59" t="s">
        <v>14</v>
      </c>
      <c r="C10" s="59" t="s">
        <v>112</v>
      </c>
      <c r="D10" s="59" t="s">
        <v>113</v>
      </c>
      <c r="E10" s="59" t="s">
        <v>76</v>
      </c>
      <c r="F10" s="32"/>
    </row>
    <row r="11" spans="1:6" s="67" customFormat="1" hidden="1" x14ac:dyDescent="0.2">
      <c r="A11" s="137"/>
      <c r="B11" s="123"/>
      <c r="C11" s="138"/>
      <c r="D11" s="138"/>
      <c r="E11" s="139"/>
    </row>
    <row r="12" spans="1:6" s="67" customFormat="1" x14ac:dyDescent="0.2">
      <c r="A12" s="148" t="s">
        <v>185</v>
      </c>
      <c r="B12" s="149">
        <v>420</v>
      </c>
      <c r="C12" s="141" t="s">
        <v>114</v>
      </c>
      <c r="D12" s="141" t="s">
        <v>115</v>
      </c>
      <c r="E12" s="142" t="s">
        <v>116</v>
      </c>
    </row>
    <row r="13" spans="1:6" s="67" customFormat="1" x14ac:dyDescent="0.2">
      <c r="A13" s="148">
        <v>44040</v>
      </c>
      <c r="B13" s="149">
        <v>212.75</v>
      </c>
      <c r="C13" s="141" t="s">
        <v>186</v>
      </c>
      <c r="D13" s="141" t="s">
        <v>187</v>
      </c>
      <c r="E13" s="142" t="s">
        <v>116</v>
      </c>
    </row>
    <row r="14" spans="1:6" s="67" customFormat="1" x14ac:dyDescent="0.2">
      <c r="A14" s="148" t="s">
        <v>214</v>
      </c>
      <c r="B14" s="149">
        <v>2519</v>
      </c>
      <c r="C14" s="141" t="s">
        <v>215</v>
      </c>
      <c r="D14" s="141" t="s">
        <v>187</v>
      </c>
      <c r="E14" s="142" t="s">
        <v>83</v>
      </c>
    </row>
    <row r="15" spans="1:6" s="67" customFormat="1" x14ac:dyDescent="0.2">
      <c r="A15" s="124"/>
      <c r="B15" s="140"/>
      <c r="C15" s="141"/>
      <c r="D15" s="141"/>
      <c r="E15" s="142"/>
    </row>
    <row r="16" spans="1:6" s="67" customFormat="1" hidden="1" x14ac:dyDescent="0.2">
      <c r="A16" s="137"/>
      <c r="B16" s="123"/>
      <c r="C16" s="138"/>
      <c r="D16" s="138"/>
      <c r="E16" s="139"/>
    </row>
    <row r="17" spans="1:6" ht="34.5" customHeight="1" x14ac:dyDescent="0.2">
      <c r="A17" s="144" t="s">
        <v>117</v>
      </c>
      <c r="B17" s="145">
        <f>SUM(B11:B16)</f>
        <v>3151.75</v>
      </c>
      <c r="C17" s="146" t="str">
        <f>IF(SUBTOTAL(3,B11:B16)=SUBTOTAL(103,B11:B16),'Summary and sign-off'!$A$48,'Summary and sign-off'!$A$49)</f>
        <v>Check - there are no hidden rows with data</v>
      </c>
      <c r="D17" s="249" t="str">
        <f>IF('Summary and sign-off'!F59='Summary and sign-off'!F54,'Summary and sign-off'!A51,'Summary and sign-off'!A50)</f>
        <v>Check - each entry provides sufficient information</v>
      </c>
      <c r="E17" s="249"/>
    </row>
    <row r="18" spans="1:6" ht="14.1" customHeight="1" x14ac:dyDescent="0.2">
      <c r="B18" s="1"/>
      <c r="C18" s="1"/>
      <c r="D18" s="1"/>
      <c r="E18" s="1"/>
    </row>
    <row r="19" spans="1:6" x14ac:dyDescent="0.2">
      <c r="A19" s="31" t="s">
        <v>118</v>
      </c>
      <c r="B19" s="1"/>
      <c r="C19" s="1"/>
      <c r="D19" s="1"/>
      <c r="E19" s="1"/>
    </row>
    <row r="20" spans="1:6" ht="12.6" customHeight="1" x14ac:dyDescent="0.2">
      <c r="A20" s="32" t="s">
        <v>94</v>
      </c>
      <c r="B20" s="1"/>
      <c r="C20" s="1"/>
      <c r="D20" s="1"/>
      <c r="E20" s="1"/>
    </row>
    <row r="21" spans="1:6" x14ac:dyDescent="0.2">
      <c r="A21" s="32" t="s">
        <v>33</v>
      </c>
      <c r="B21" s="28"/>
      <c r="C21" s="1"/>
      <c r="D21" s="1"/>
      <c r="E21" s="1"/>
      <c r="F21" s="1"/>
    </row>
    <row r="22" spans="1:6" x14ac:dyDescent="0.2">
      <c r="A22" s="32" t="s">
        <v>108</v>
      </c>
      <c r="C22" s="1"/>
      <c r="D22" s="1"/>
      <c r="E22" s="1"/>
      <c r="F22" s="1"/>
    </row>
    <row r="23" spans="1:6" ht="12.75" customHeight="1" x14ac:dyDescent="0.2">
      <c r="A23" s="32" t="s">
        <v>109</v>
      </c>
      <c r="B23" s="150"/>
      <c r="C23" s="147"/>
      <c r="D23" s="147"/>
      <c r="E23" s="147"/>
      <c r="F23" s="147"/>
    </row>
    <row r="24" spans="1:6" x14ac:dyDescent="0.2">
      <c r="B24" s="33"/>
      <c r="C24" s="1"/>
      <c r="D24" s="1"/>
      <c r="E24" s="1"/>
    </row>
    <row r="25" spans="1:6" hidden="1" x14ac:dyDescent="0.2">
      <c r="A25" s="1"/>
      <c r="B25" s="1"/>
      <c r="C25" s="1"/>
      <c r="D25" s="1"/>
    </row>
    <row r="26" spans="1:6" ht="12.75" hidden="1" customHeight="1" x14ac:dyDescent="0.2"/>
    <row r="27" spans="1:6" hidden="1" x14ac:dyDescent="0.2">
      <c r="A27" s="1"/>
      <c r="B27" s="1"/>
      <c r="C27" s="1"/>
      <c r="D27" s="1"/>
      <c r="E27" s="1"/>
    </row>
    <row r="28" spans="1:6" hidden="1" x14ac:dyDescent="0.2">
      <c r="A28" s="1"/>
      <c r="B28" s="1"/>
      <c r="C28" s="1"/>
      <c r="D28" s="1"/>
      <c r="E28" s="1"/>
    </row>
    <row r="29" spans="1:6" hidden="1" x14ac:dyDescent="0.2">
      <c r="A29" s="1"/>
      <c r="B29" s="1"/>
      <c r="C29" s="1"/>
      <c r="D29" s="1"/>
      <c r="E29" s="1"/>
    </row>
    <row r="30" spans="1:6" hidden="1" x14ac:dyDescent="0.2">
      <c r="A30" s="1"/>
      <c r="B30" s="1"/>
      <c r="C30" s="1"/>
      <c r="D30" s="1"/>
      <c r="E30" s="1"/>
    </row>
    <row r="31" spans="1:6" hidden="1" x14ac:dyDescent="0.2">
      <c r="A31" s="1"/>
      <c r="B31" s="1"/>
      <c r="C31" s="1"/>
      <c r="D31" s="1"/>
      <c r="E31" s="1"/>
    </row>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mergeCells count="10">
    <mergeCell ref="B7:E7"/>
    <mergeCell ref="A8:E8"/>
    <mergeCell ref="A9:E9"/>
    <mergeCell ref="D17:E17"/>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CAE74CAD-8D0E-4FFD-8EE2-B844219BD295}">
      <formula1>$B$4</formula1>
      <formula2>$B$5</formula2>
    </dataValidation>
    <dataValidation allowBlank="1" showInputMessage="1" showErrorMessage="1" prompt="Insert additional rows as needed:_x000a_- 'right click' on a row number (left of screen)_x000a_- select 'Insert' (this will insert a row above it)" sqref="A10" xr:uid="{ACBBBA31-85F5-4421-BB5E-AE912E7D0A3D}"/>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950B60BD-0CC4-4516-A83B-A4360D3110A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067C-BE8E-4707-9080-BCECE45761C2}">
  <sheetPr>
    <pageSetUpPr fitToPage="1"/>
  </sheetPr>
  <dimension ref="A1:J65"/>
  <sheetViews>
    <sheetView topLeftCell="A4" zoomScaleNormal="100" workbookViewId="0">
      <selection activeCell="A13" sqref="A1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245" t="s">
        <v>119</v>
      </c>
      <c r="B1" s="245"/>
      <c r="C1" s="245"/>
      <c r="D1" s="245"/>
      <c r="E1" s="245"/>
      <c r="F1" s="245"/>
    </row>
    <row r="2" spans="1:7" ht="21" customHeight="1" x14ac:dyDescent="0.2">
      <c r="A2" s="2" t="s">
        <v>1</v>
      </c>
      <c r="B2" s="251" t="str">
        <f>'Summary and sign-off'!B2:F2</f>
        <v>Serious Fraud Office</v>
      </c>
      <c r="C2" s="251"/>
      <c r="D2" s="251"/>
      <c r="E2" s="251"/>
      <c r="F2" s="251"/>
    </row>
    <row r="3" spans="1:7" ht="21" customHeight="1" x14ac:dyDescent="0.2">
      <c r="A3" s="2" t="s">
        <v>65</v>
      </c>
      <c r="B3" s="251" t="str">
        <f>'Summary and sign-off'!B3:F3</f>
        <v>Julie Read</v>
      </c>
      <c r="C3" s="251"/>
      <c r="D3" s="251"/>
      <c r="E3" s="251"/>
      <c r="F3" s="251"/>
    </row>
    <row r="4" spans="1:7" ht="21" customHeight="1" x14ac:dyDescent="0.2">
      <c r="A4" s="2" t="s">
        <v>66</v>
      </c>
      <c r="B4" s="251">
        <f>'Summary and sign-off'!B4:F4</f>
        <v>44013</v>
      </c>
      <c r="C4" s="251"/>
      <c r="D4" s="251"/>
      <c r="E4" s="251"/>
      <c r="F4" s="251"/>
    </row>
    <row r="5" spans="1:7" ht="21" customHeight="1" x14ac:dyDescent="0.2">
      <c r="A5" s="2" t="s">
        <v>67</v>
      </c>
      <c r="B5" s="251">
        <f>'Summary and sign-off'!B5:F5</f>
        <v>44377</v>
      </c>
      <c r="C5" s="251"/>
      <c r="D5" s="251"/>
      <c r="E5" s="251"/>
      <c r="F5" s="251"/>
    </row>
    <row r="6" spans="1:7" ht="21" customHeight="1" x14ac:dyDescent="0.2">
      <c r="A6" s="2" t="s">
        <v>120</v>
      </c>
      <c r="B6" s="263" t="s">
        <v>34</v>
      </c>
      <c r="C6" s="263"/>
      <c r="D6" s="263"/>
      <c r="E6" s="263"/>
      <c r="F6" s="263"/>
    </row>
    <row r="7" spans="1:7" ht="21" customHeight="1" x14ac:dyDescent="0.2">
      <c r="A7" s="2" t="s">
        <v>7</v>
      </c>
      <c r="B7" s="263" t="s">
        <v>37</v>
      </c>
      <c r="C7" s="263"/>
      <c r="D7" s="263"/>
      <c r="E7" s="263"/>
      <c r="F7" s="263"/>
    </row>
    <row r="8" spans="1:7" ht="36" customHeight="1" x14ac:dyDescent="0.2">
      <c r="A8" s="253" t="s">
        <v>121</v>
      </c>
      <c r="B8" s="253"/>
      <c r="C8" s="253"/>
      <c r="D8" s="253"/>
      <c r="E8" s="253"/>
      <c r="F8" s="253"/>
    </row>
    <row r="9" spans="1:7" ht="36" customHeight="1" x14ac:dyDescent="0.2">
      <c r="A9" s="261" t="s">
        <v>122</v>
      </c>
      <c r="B9" s="262"/>
      <c r="C9" s="262"/>
      <c r="D9" s="262"/>
      <c r="E9" s="262"/>
      <c r="F9" s="262"/>
    </row>
    <row r="10" spans="1:7" ht="39" customHeight="1" x14ac:dyDescent="0.2">
      <c r="A10" s="59" t="s">
        <v>72</v>
      </c>
      <c r="B10" s="57" t="s">
        <v>123</v>
      </c>
      <c r="C10" s="57" t="s">
        <v>124</v>
      </c>
      <c r="D10" s="57" t="s">
        <v>125</v>
      </c>
      <c r="E10" s="57" t="s">
        <v>126</v>
      </c>
      <c r="F10" s="57" t="s">
        <v>127</v>
      </c>
    </row>
    <row r="11" spans="1:7" s="67" customFormat="1" hidden="1" x14ac:dyDescent="0.2">
      <c r="A11" s="151"/>
      <c r="B11" s="138"/>
      <c r="C11" s="152"/>
      <c r="D11" s="138"/>
      <c r="E11" s="153"/>
      <c r="F11" s="139"/>
    </row>
    <row r="12" spans="1:7" s="67" customFormat="1" x14ac:dyDescent="0.2">
      <c r="A12" s="124" t="s">
        <v>218</v>
      </c>
      <c r="B12" s="155"/>
      <c r="C12" s="156"/>
      <c r="D12" s="155"/>
      <c r="E12" s="157"/>
      <c r="F12" s="154"/>
    </row>
    <row r="13" spans="1:7" s="67" customFormat="1" x14ac:dyDescent="0.2">
      <c r="A13" s="124"/>
      <c r="B13" s="155"/>
      <c r="C13" s="156"/>
      <c r="D13" s="155"/>
      <c r="E13" s="157"/>
      <c r="F13" s="154"/>
    </row>
    <row r="14" spans="1:7" s="67" customFormat="1" hidden="1" x14ac:dyDescent="0.2">
      <c r="A14" s="151"/>
      <c r="B14" s="138"/>
      <c r="C14" s="152"/>
      <c r="D14" s="138"/>
      <c r="E14" s="153"/>
      <c r="F14" s="139"/>
    </row>
    <row r="15" spans="1:7" ht="34.5" customHeight="1" x14ac:dyDescent="0.2">
      <c r="A15" s="158" t="s">
        <v>128</v>
      </c>
      <c r="B15" s="159" t="s">
        <v>129</v>
      </c>
      <c r="C15" s="160">
        <f>C16+C17</f>
        <v>0</v>
      </c>
      <c r="D15" s="161" t="str">
        <f>IF(SUBTOTAL(3,C11:C14)=SUBTOTAL(103,C11:C14),'Summary and sign-off'!$A$48,'Summary and sign-off'!$A$49)</f>
        <v>Check - there are no hidden rows with data</v>
      </c>
      <c r="E15" s="249" t="str">
        <f>IF('Summary and sign-off'!F60='Summary and sign-off'!F54,'Summary and sign-off'!A52,'Summary and sign-off'!A50)</f>
        <v>Check - each entry provides sufficient information</v>
      </c>
      <c r="F15" s="249"/>
      <c r="G15" s="67"/>
    </row>
    <row r="16" spans="1:7" ht="25.5" customHeight="1" x14ac:dyDescent="0.25">
      <c r="A16" s="162"/>
      <c r="B16" s="163" t="s">
        <v>51</v>
      </c>
      <c r="C16" s="164">
        <f>COUNTIF(C11:C14,'Summary and sign-off'!A45)</f>
        <v>0</v>
      </c>
      <c r="D16" s="165"/>
      <c r="E16" s="166"/>
      <c r="F16" s="167"/>
    </row>
    <row r="17" spans="1:6" ht="25.5" customHeight="1" x14ac:dyDescent="0.25">
      <c r="A17" s="162"/>
      <c r="B17" s="163" t="s">
        <v>52</v>
      </c>
      <c r="C17" s="164">
        <f>COUNTIF(C11:C14,'Summary and sign-off'!A46)</f>
        <v>0</v>
      </c>
      <c r="D17" s="165"/>
      <c r="E17" s="166"/>
      <c r="F17" s="167"/>
    </row>
    <row r="18" spans="1:6" x14ac:dyDescent="0.2">
      <c r="A18" s="1"/>
      <c r="B18" s="31"/>
      <c r="C18" s="1"/>
      <c r="D18" s="28"/>
      <c r="E18" s="28"/>
      <c r="F18" s="1"/>
    </row>
    <row r="19" spans="1:6" x14ac:dyDescent="0.2">
      <c r="A19" s="31" t="s">
        <v>118</v>
      </c>
      <c r="B19" s="31"/>
      <c r="C19" s="31"/>
      <c r="D19" s="31"/>
      <c r="E19" s="31"/>
      <c r="F19" s="31"/>
    </row>
    <row r="20" spans="1:6" ht="12.6" customHeight="1" x14ac:dyDescent="0.2">
      <c r="A20" s="32" t="s">
        <v>94</v>
      </c>
      <c r="B20" s="1"/>
      <c r="C20" s="1"/>
      <c r="D20" s="1"/>
      <c r="E20" s="1"/>
    </row>
    <row r="21" spans="1:6" x14ac:dyDescent="0.2">
      <c r="A21" s="32" t="s">
        <v>33</v>
      </c>
      <c r="B21" s="28"/>
      <c r="C21" s="1"/>
      <c r="D21" s="1"/>
      <c r="E21" s="1"/>
      <c r="F21" s="1"/>
    </row>
    <row r="22" spans="1:6" x14ac:dyDescent="0.2">
      <c r="A22" s="32" t="s">
        <v>130</v>
      </c>
      <c r="B22" s="168"/>
      <c r="C22" s="168"/>
      <c r="D22" s="168"/>
      <c r="E22" s="168"/>
      <c r="F22" s="168"/>
    </row>
    <row r="23" spans="1:6" ht="12.75" customHeight="1" x14ac:dyDescent="0.2">
      <c r="A23" s="32" t="s">
        <v>131</v>
      </c>
      <c r="B23" s="1"/>
      <c r="C23" s="1"/>
      <c r="D23" s="1"/>
      <c r="E23" s="1"/>
      <c r="F23" s="1"/>
    </row>
    <row r="24" spans="1:6" ht="12.95" customHeight="1" x14ac:dyDescent="0.2">
      <c r="A24" s="32" t="s">
        <v>132</v>
      </c>
      <c r="B24" s="1"/>
      <c r="C24" s="1"/>
      <c r="D24" s="1"/>
      <c r="E24" s="1"/>
      <c r="F24" s="1"/>
    </row>
    <row r="25" spans="1:6" x14ac:dyDescent="0.2">
      <c r="A25" s="32" t="s">
        <v>133</v>
      </c>
      <c r="C25" s="1"/>
      <c r="D25" s="1"/>
      <c r="E25" s="1"/>
      <c r="F25" s="1"/>
    </row>
    <row r="26" spans="1:6" ht="12.75" customHeight="1" x14ac:dyDescent="0.2">
      <c r="A26" s="32" t="s">
        <v>109</v>
      </c>
      <c r="B26" s="32"/>
      <c r="C26" s="147"/>
      <c r="D26" s="147"/>
      <c r="E26" s="147"/>
      <c r="F26" s="147"/>
    </row>
    <row r="27" spans="1:6" ht="12.75" customHeight="1" x14ac:dyDescent="0.2">
      <c r="A27" s="32"/>
      <c r="B27" s="32"/>
      <c r="C27" s="147"/>
      <c r="D27" s="147"/>
      <c r="E27" s="147"/>
      <c r="F27" s="147"/>
    </row>
    <row r="28" spans="1:6" ht="12.75" hidden="1" customHeight="1" x14ac:dyDescent="0.2">
      <c r="A28" s="32"/>
      <c r="B28" s="32"/>
      <c r="C28" s="147"/>
      <c r="D28" s="147"/>
      <c r="E28" s="147"/>
      <c r="F28" s="147"/>
    </row>
    <row r="29" spans="1:6" hidden="1" x14ac:dyDescent="0.2"/>
    <row r="30" spans="1:6" hidden="1" x14ac:dyDescent="0.2"/>
    <row r="31" spans="1:6" hidden="1" x14ac:dyDescent="0.2">
      <c r="A31" s="31"/>
      <c r="B31" s="31"/>
      <c r="C31" s="31"/>
      <c r="D31" s="31"/>
      <c r="E31" s="31"/>
      <c r="F31" s="31"/>
    </row>
    <row r="32" spans="1:6" hidden="1" x14ac:dyDescent="0.2">
      <c r="A32" s="31"/>
      <c r="B32" s="31"/>
      <c r="C32" s="31"/>
      <c r="D32" s="31"/>
      <c r="E32" s="31"/>
      <c r="F32" s="31"/>
    </row>
    <row r="33" spans="1:6" hidden="1" x14ac:dyDescent="0.2">
      <c r="A33" s="31"/>
      <c r="B33" s="31"/>
      <c r="C33" s="31"/>
      <c r="D33" s="31"/>
      <c r="E33" s="31"/>
      <c r="F33" s="31"/>
    </row>
    <row r="34" spans="1:6" hidden="1" x14ac:dyDescent="0.2">
      <c r="A34" s="31"/>
      <c r="B34" s="31"/>
      <c r="C34" s="31"/>
      <c r="D34" s="31"/>
      <c r="E34" s="31"/>
      <c r="F34" s="31"/>
    </row>
    <row r="35" spans="1:6" hidden="1" x14ac:dyDescent="0.2">
      <c r="A35" s="31"/>
      <c r="B35" s="31"/>
      <c r="C35" s="31"/>
      <c r="D35" s="31"/>
      <c r="E35" s="31"/>
      <c r="F35" s="31"/>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B7:F7"/>
    <mergeCell ref="A8:F8"/>
    <mergeCell ref="A9:F9"/>
    <mergeCell ref="E15:F15"/>
    <mergeCell ref="A1:F1"/>
    <mergeCell ref="B2:F2"/>
    <mergeCell ref="B3:F3"/>
    <mergeCell ref="B4:F4"/>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8A6C4C1C-AF04-4DCF-B36C-D40F2B6BCD4B}">
      <formula1>$B$4</formula1>
      <formula2>$B$5</formula2>
    </dataValidation>
    <dataValidation allowBlank="1" showInputMessage="1" showErrorMessage="1" prompt="Insert additional rows as needed:_x000a_- 'right click' on a row number (left of screen)_x000a_- select 'Insert' (this will insert a row above it)" sqref="A10" xr:uid="{08DE4DC5-8A98-42F0-9CB6-9E0F982EAD3D}"/>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xr:uid="{71C04756-E63F-423A-9BD6-B850CCF99678}">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9ac333f-6872-416a-8064-236360a9735c" xsi:nil="true"/>
    <_dlc_DocIdUrl xmlns="f9ac333f-6872-416a-8064-236360a9735c">
      <Url xsi:nil="true"/>
      <Description xsi:nil="true"/>
    </_dlc_DocIdUrl>
    <_dlc_DocIdPersistId xmlns="f9ac333f-6872-416a-8064-236360a973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DBC2F554C6E440A3D1FC3D14BF23B9" ma:contentTypeVersion="17" ma:contentTypeDescription="Create a new document." ma:contentTypeScope="" ma:versionID="1bc7955cecdcb59568a1ac9029e4b82a">
  <xsd:schema xmlns:xsd="http://www.w3.org/2001/XMLSchema" xmlns:xs="http://www.w3.org/2001/XMLSchema" xmlns:p="http://schemas.microsoft.com/office/2006/metadata/properties" xmlns:ns2="f9ac333f-6872-416a-8064-236360a9735c" xmlns:ns3="74b33cf6-19c1-470c-969c-cf2db5fca62c" targetNamespace="http://schemas.microsoft.com/office/2006/metadata/properties" ma:root="true" ma:fieldsID="bb15ff365941c1cd8fca3547ac2b2f3a" ns2:_="" ns3:_="">
    <xsd:import namespace="f9ac333f-6872-416a-8064-236360a9735c"/>
    <xsd:import namespace="74b33cf6-19c1-470c-969c-cf2db5fca6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c333f-6872-416a-8064-236360a9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dlc_DocId" ma:index="21" nillable="true" ma:displayName="Document ID Value" ma:description="The value of the document ID assigned to this item." ma:internalName="_dlc_DocId" ma:readOnly="false">
      <xsd:simpleType>
        <xsd:restriction base="dms:Text"/>
      </xsd:simpleType>
    </xsd:element>
    <xsd:element name="_dlc_DocIdUrl" ma:index="22"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4b33cf6-19c1-470c-969c-cf2db5fca62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D44EDB-60A9-45EA-82F9-57C72D2126D0}">
  <ds:schemaRefs>
    <ds:schemaRef ds:uri="http://schemas.microsoft.com/office/2006/metadata/properties"/>
    <ds:schemaRef ds:uri="http://schemas.microsoft.com/office/infopath/2007/PartnerControls"/>
    <ds:schemaRef ds:uri="7e5b1707-3179-4bab-8ec8-4bab394303fc"/>
  </ds:schemaRefs>
</ds:datastoreItem>
</file>

<file path=customXml/itemProps2.xml><?xml version="1.0" encoding="utf-8"?>
<ds:datastoreItem xmlns:ds="http://schemas.openxmlformats.org/officeDocument/2006/customXml" ds:itemID="{386C56BD-5153-4D72-99F1-363EF51C16E8}"/>
</file>

<file path=customXml/itemProps3.xml><?xml version="1.0" encoding="utf-8"?>
<ds:datastoreItem xmlns:ds="http://schemas.openxmlformats.org/officeDocument/2006/customXml" ds:itemID="{2F13BD3C-3292-48FA-BCC8-9F103EEDF8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Smith</dc:creator>
  <cp:lastModifiedBy>Kim Crake</cp:lastModifiedBy>
  <cp:lastPrinted>2020-07-29T01:01:06Z</cp:lastPrinted>
  <dcterms:created xsi:type="dcterms:W3CDTF">2020-07-27T03:39:11Z</dcterms:created>
  <dcterms:modified xsi:type="dcterms:W3CDTF">2021-07-30T01:53:18Z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0x010100EBDBC2F554C6E440A3D1FC3D14BF23B9</vt:lpwstr>
  </property>
</Properties>
</file>